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tabRatio="706" activeTab="4"/>
  </bookViews>
  <sheets>
    <sheet name="PL" sheetId="1" r:id="rId1"/>
    <sheet name="Comprehensive income" sheetId="2" r:id="rId2"/>
    <sheet name="BS" sheetId="3" r:id="rId3"/>
    <sheet name="CF" sheetId="4" r:id="rId4"/>
    <sheet name="Equity" sheetId="5" r:id="rId5"/>
  </sheets>
  <definedNames>
    <definedName name="_xlnm.Print_Area" localSheetId="2">'BS'!$A$1:$D$66</definedName>
    <definedName name="_xlnm.Print_Area" localSheetId="3">'CF'!$A$1:$D$60</definedName>
    <definedName name="_xlnm.Print_Area" localSheetId="1">'Comprehensive income'!$A$1:$H$38</definedName>
    <definedName name="_xlnm.Print_Area" localSheetId="4">'Equity'!$A$1:$P$46</definedName>
    <definedName name="_xlnm.Print_Area" localSheetId="0">'PL'!$A$1:$H$47</definedName>
  </definedNames>
  <calcPr fullCalcOnLoad="1"/>
</workbook>
</file>

<file path=xl/sharedStrings.xml><?xml version="1.0" encoding="utf-8"?>
<sst xmlns="http://schemas.openxmlformats.org/spreadsheetml/2006/main" count="200" uniqueCount="136">
  <si>
    <t>Taxation</t>
  </si>
  <si>
    <t>Revenue</t>
  </si>
  <si>
    <t>Reserves</t>
  </si>
  <si>
    <t>Reserve</t>
  </si>
  <si>
    <t>Total</t>
  </si>
  <si>
    <t>Current</t>
  </si>
  <si>
    <t>Cumulative</t>
  </si>
  <si>
    <t>to date</t>
  </si>
  <si>
    <t>Comparative</t>
  </si>
  <si>
    <t>Quarter Ended</t>
  </si>
  <si>
    <t xml:space="preserve">Quarter Ended </t>
  </si>
  <si>
    <t>(RM '000)</t>
  </si>
  <si>
    <t xml:space="preserve">As at </t>
  </si>
  <si>
    <t xml:space="preserve">Retained </t>
  </si>
  <si>
    <t>Profits</t>
  </si>
  <si>
    <t>Share</t>
  </si>
  <si>
    <t>Capital</t>
  </si>
  <si>
    <t>Finance costs</t>
  </si>
  <si>
    <t>Property, plant &amp; equipment</t>
  </si>
  <si>
    <t>Current assets</t>
  </si>
  <si>
    <t>Current liabilities</t>
  </si>
  <si>
    <t>Share capital</t>
  </si>
  <si>
    <t>Inventories</t>
  </si>
  <si>
    <t>Cash &amp; cash equivalents</t>
  </si>
  <si>
    <t>Cash &amp; cash equivalents at beginning of financial period</t>
  </si>
  <si>
    <t>Cash &amp; cash equivalents at end of financial period</t>
  </si>
  <si>
    <t>Dividend payable</t>
  </si>
  <si>
    <t>Total Equity</t>
  </si>
  <si>
    <t>Non-current liabilities</t>
  </si>
  <si>
    <t>Interest</t>
  </si>
  <si>
    <t>Equity</t>
  </si>
  <si>
    <t>ASSETS</t>
  </si>
  <si>
    <t>TOTAL ASSETS</t>
  </si>
  <si>
    <t>EQUITY AND LIABILITIES</t>
  </si>
  <si>
    <t>Total liabilities</t>
  </si>
  <si>
    <t>TOTAL EQUITY AND LIABILITIES</t>
  </si>
  <si>
    <t>Receivables, deposits and prepayments</t>
  </si>
  <si>
    <t>Current tax assets</t>
  </si>
  <si>
    <t>Profit before tax</t>
  </si>
  <si>
    <t>Investments in an associate</t>
  </si>
  <si>
    <t>Total non-current assets</t>
  </si>
  <si>
    <t>Total current assets</t>
  </si>
  <si>
    <t>Equity attributable to the equity holders of the Company</t>
  </si>
  <si>
    <t>Total equity attributable to the equity holders of the Company</t>
  </si>
  <si>
    <t>Total non-current liabilities</t>
  </si>
  <si>
    <t>Total current liabilities</t>
  </si>
  <si>
    <t>Attributable to Equity Holders of the Company</t>
  </si>
  <si>
    <t>UNAUDITED CONDENSED CONSOLIDATED STATEMENT OF CHANGES IN EQUITY</t>
  </si>
  <si>
    <t>Premium</t>
  </si>
  <si>
    <t>Revaluation</t>
  </si>
  <si>
    <t>Distributable</t>
  </si>
  <si>
    <t>Non-Distributable</t>
  </si>
  <si>
    <t>Intangible assets</t>
  </si>
  <si>
    <t xml:space="preserve">Loans and borrowings </t>
  </si>
  <si>
    <t>Effect of exchange rate fluctuations on cash held</t>
  </si>
  <si>
    <t>Translation</t>
  </si>
  <si>
    <t>Payables and accruals</t>
  </si>
  <si>
    <t>Profit before taxation</t>
  </si>
  <si>
    <t>Adjustments for non-cash items:</t>
  </si>
  <si>
    <t>Operating profit before changes in working capital</t>
  </si>
  <si>
    <t>Cash flows from investing activities</t>
  </si>
  <si>
    <t>Cash flows from operating activities</t>
  </si>
  <si>
    <t>Cash flow from financing activities</t>
  </si>
  <si>
    <t>Employee benefits</t>
  </si>
  <si>
    <t>- Amortisation and depreciation</t>
  </si>
  <si>
    <t>- Amortisation of intangible assets</t>
  </si>
  <si>
    <t>- Net interest expense</t>
  </si>
  <si>
    <t>- Share of profit of equity accounted associate</t>
  </si>
  <si>
    <t>- Other non-cash items</t>
  </si>
  <si>
    <t>- Income tax paid</t>
  </si>
  <si>
    <t>- Interest paid</t>
  </si>
  <si>
    <t>- Others</t>
  </si>
  <si>
    <t>- Purchase of property,plant and equipment</t>
  </si>
  <si>
    <t>- Dividend paid to shareholders</t>
  </si>
  <si>
    <t>Payables</t>
  </si>
  <si>
    <t>Cost of sales</t>
  </si>
  <si>
    <t>Gross profit</t>
  </si>
  <si>
    <t>Other income</t>
  </si>
  <si>
    <t>Distribution expenses</t>
  </si>
  <si>
    <t>Administrative expenses</t>
  </si>
  <si>
    <t>Other expenses</t>
  </si>
  <si>
    <t>Results from operating activities</t>
  </si>
  <si>
    <t>Finance income</t>
  </si>
  <si>
    <t>Operating profit</t>
  </si>
  <si>
    <t>Share of profit of associate,net of tax</t>
  </si>
  <si>
    <t>Income tax expense</t>
  </si>
  <si>
    <t>Other comprehensive income, net of tax</t>
  </si>
  <si>
    <t>Owners of the Company</t>
  </si>
  <si>
    <t>Total comprehensive income attributable to:</t>
  </si>
  <si>
    <t>Continuing operations</t>
  </si>
  <si>
    <t>2010</t>
  </si>
  <si>
    <t>Profit for the period</t>
  </si>
  <si>
    <t>Total comprehensive income for the period</t>
  </si>
  <si>
    <t>Profit for the period attributable to:</t>
  </si>
  <si>
    <t>Earnings per ordinary share (sen):</t>
  </si>
  <si>
    <t>-basic / diluted (sen)</t>
  </si>
  <si>
    <t>Deferred tax assets</t>
  </si>
  <si>
    <t>At 1 January 2010</t>
  </si>
  <si>
    <t>INTERIM FINANCIAL STATEMENTS</t>
  </si>
  <si>
    <t>(The Interim Financial Statements should be read in conjunction with notes to the audited financial statements</t>
  </si>
  <si>
    <t>UNAUDITED CONDENSED CONSOLIDATED STATEMENT OF FINANCIAL POSITION</t>
  </si>
  <si>
    <t>UNAUDITED CONDENSED CONSOLIDATED STATEMENT OF COMPREHENSIVE INCOME</t>
  </si>
  <si>
    <t xml:space="preserve">UNAUDITED CONDENSED CONSOLIDATED STATEMENT OF CASH FLOWS </t>
  </si>
  <si>
    <t>Foreign currency translation of differences for foreign operations</t>
  </si>
  <si>
    <t>Deferred tax liabilities</t>
  </si>
  <si>
    <t>Dividend paid</t>
  </si>
  <si>
    <t>Shares issued</t>
  </si>
  <si>
    <t>Transfer of share premium for rights issued</t>
  </si>
  <si>
    <t>Expenses incurred for rights issue</t>
  </si>
  <si>
    <t>2011</t>
  </si>
  <si>
    <t>(The Interim Financial Statements should be read in conjunction with notes to the audited financial statements for the year ended 31 December 2010)</t>
  </si>
  <si>
    <t xml:space="preserve"> for the year ended 31 December 2010)</t>
  </si>
  <si>
    <t>At 1 January 2011</t>
  </si>
  <si>
    <t>-Decrease / (Increase) in working capital</t>
  </si>
  <si>
    <t>Net cash used in financing activities</t>
  </si>
  <si>
    <t>- (Repayment) of / proceeds from borrowings</t>
  </si>
  <si>
    <t>- Proceeds from disposal of property,plant and equipment</t>
  </si>
  <si>
    <t>Assets classified as held for sale</t>
  </si>
  <si>
    <t>Non controlling interests</t>
  </si>
  <si>
    <t>Non controlling</t>
  </si>
  <si>
    <t>31 Dec</t>
  </si>
  <si>
    <t>Net cash generated from operating activities</t>
  </si>
  <si>
    <t>Net increase / (decrease) in cash &amp; cash equivalents</t>
  </si>
  <si>
    <t>FOR THE QUARTER ENDED 31 DECEMBER 2011</t>
  </si>
  <si>
    <t>12-months</t>
  </si>
  <si>
    <t>Revaluation of property, plant and equipment</t>
  </si>
  <si>
    <t>- Impairment loss on property, plant and equipment</t>
  </si>
  <si>
    <t>FOR THE PERIOD ENDED 31 DECEMBER 2011</t>
  </si>
  <si>
    <t>At 31 December 2011</t>
  </si>
  <si>
    <t>At 31 December 2010</t>
  </si>
  <si>
    <t>- Increase investments in subsidiary by non-controlling  interests</t>
  </si>
  <si>
    <t>AS AT 31 DECEMBER 2011</t>
  </si>
  <si>
    <t>12 months ended</t>
  </si>
  <si>
    <t>- Net proceeds from right issue</t>
  </si>
  <si>
    <t>Net cash geneated from / (used in) investing activities</t>
  </si>
  <si>
    <t>- Dividend received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</si>
</sst>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m/d"/>
    <numFmt numFmtId="174" formatCode="mm/dd/yy"/>
    <numFmt numFmtId="175" formatCode="0.00_);\(0.00\)"/>
    <numFmt numFmtId="176" formatCode="0.0_);\(0.0\)"/>
    <numFmt numFmtId="177" formatCode="0_);\(0\)"/>
    <numFmt numFmtId="178" formatCode="#,##0.0"/>
    <numFmt numFmtId="179" formatCode="_(* #,##0.000_);_(* \(#,##0.000\);_(* &quot;-&quot;??_);_(@_)"/>
    <numFmt numFmtId="180" formatCode="_(* #,##0.0000_);_(* \(#,##0.0000\);_(* &quot;-&quot;??_);_(@_)"/>
    <numFmt numFmtId="181" formatCode="#,##0.0_);\(#,##0.0\)"/>
    <numFmt numFmtId="182" formatCode="[$-409]dddd\,\ mmmm\ dd\,\ yyyy"/>
    <numFmt numFmtId="183" formatCode="[$-409]d\-mmm;@"/>
    <numFmt numFmtId="184" formatCode="_(* #,##0.0_);_(* \(#,##0.0\);_(* &quot;-&quot;?_);_(@_)"/>
    <numFmt numFmtId="185" formatCode="_(* #,##0.00000_);_(* \(#,##0.00000\);_(* &quot;-&quot;??_);_(@_)"/>
    <numFmt numFmtId="186" formatCode="_(* #,##0.0_);_(* \(#,##0.0\);_(* &quot;-&quot;_);_(@_)"/>
    <numFmt numFmtId="187" formatCode="_(* #,##0.00_);_(* \(#,##0.00\);_(* &quot;-&quot;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0"/>
    </font>
    <font>
      <sz val="8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sz val="12"/>
      <name val="Times New Roman"/>
      <family val="1"/>
    </font>
    <font>
      <sz val="11"/>
      <color indexed="2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 quotePrefix="1">
      <alignment horizontal="center"/>
    </xf>
    <xf numFmtId="165" fontId="7" fillId="0" borderId="0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165" fontId="7" fillId="0" borderId="0" xfId="0" applyNumberFormat="1" applyFont="1" applyBorder="1" applyAlignment="1">
      <alignment/>
    </xf>
    <xf numFmtId="165" fontId="7" fillId="0" borderId="0" xfId="15" applyNumberFormat="1" applyFont="1" applyBorder="1" applyAlignment="1">
      <alignment horizontal="center"/>
    </xf>
    <xf numFmtId="165" fontId="7" fillId="0" borderId="2" xfId="15" applyNumberFormat="1" applyFont="1" applyFill="1" applyBorder="1" applyAlignment="1">
      <alignment/>
    </xf>
    <xf numFmtId="165" fontId="7" fillId="0" borderId="2" xfId="15" applyNumberFormat="1" applyFont="1" applyBorder="1" applyAlignment="1">
      <alignment/>
    </xf>
    <xf numFmtId="0" fontId="4" fillId="0" borderId="0" xfId="0" applyFont="1" applyAlignment="1">
      <alignment horizontal="left"/>
    </xf>
    <xf numFmtId="183" fontId="7" fillId="0" borderId="0" xfId="0" applyNumberFormat="1" applyFont="1" applyAlignment="1" quotePrefix="1">
      <alignment horizontal="center"/>
    </xf>
    <xf numFmtId="16" fontId="7" fillId="0" borderId="0" xfId="0" applyNumberFormat="1" applyFont="1" applyAlignment="1">
      <alignment horizontal="center"/>
    </xf>
    <xf numFmtId="16" fontId="7" fillId="0" borderId="1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5" fontId="7" fillId="0" borderId="0" xfId="15" applyNumberFormat="1" applyFont="1" applyBorder="1" applyAlignment="1">
      <alignment vertical="center"/>
    </xf>
    <xf numFmtId="0" fontId="14" fillId="0" borderId="0" xfId="0" applyFont="1" applyAlignment="1">
      <alignment/>
    </xf>
    <xf numFmtId="165" fontId="7" fillId="0" borderId="0" xfId="15" applyNumberFormat="1" applyFont="1" applyBorder="1" applyAlignment="1">
      <alignment horizontal="center" vertical="center" wrapText="1"/>
    </xf>
    <xf numFmtId="165" fontId="7" fillId="0" borderId="1" xfId="15" applyNumberFormat="1" applyFont="1" applyBorder="1" applyAlignment="1">
      <alignment horizontal="center" vertical="center" wrapText="1"/>
    </xf>
    <xf numFmtId="165" fontId="7" fillId="0" borderId="3" xfId="15" applyNumberFormat="1" applyFont="1" applyBorder="1" applyAlignment="1">
      <alignment horizontal="center" vertical="center" wrapText="1"/>
    </xf>
    <xf numFmtId="165" fontId="7" fillId="0" borderId="0" xfId="15" applyNumberFormat="1" applyFont="1" applyAlignment="1">
      <alignment vertical="center"/>
    </xf>
    <xf numFmtId="43" fontId="7" fillId="0" borderId="0" xfId="15" applyFont="1" applyAlignment="1">
      <alignment/>
    </xf>
    <xf numFmtId="43" fontId="7" fillId="0" borderId="0" xfId="15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5" fontId="7" fillId="0" borderId="0" xfId="15" applyNumberFormat="1" applyFont="1" applyFill="1" applyAlignment="1">
      <alignment horizontal="center"/>
    </xf>
    <xf numFmtId="165" fontId="7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165" fontId="7" fillId="0" borderId="1" xfId="15" applyNumberFormat="1" applyFont="1" applyFill="1" applyBorder="1" applyAlignment="1">
      <alignment horizontal="center"/>
    </xf>
    <xf numFmtId="165" fontId="7" fillId="0" borderId="0" xfId="15" applyNumberFormat="1" applyFont="1" applyFill="1" applyAlignment="1">
      <alignment/>
    </xf>
    <xf numFmtId="165" fontId="7" fillId="0" borderId="1" xfId="15" applyNumberFormat="1" applyFont="1" applyFill="1" applyBorder="1" applyAlignment="1">
      <alignment/>
    </xf>
    <xf numFmtId="165" fontId="7" fillId="0" borderId="4" xfId="15" applyNumberFormat="1" applyFont="1" applyFill="1" applyBorder="1" applyAlignment="1">
      <alignment/>
    </xf>
    <xf numFmtId="165" fontId="7" fillId="0" borderId="3" xfId="15" applyNumberFormat="1" applyFont="1" applyFill="1" applyBorder="1" applyAlignment="1">
      <alignment vertical="center" wrapText="1"/>
    </xf>
    <xf numFmtId="165" fontId="7" fillId="0" borderId="5" xfId="15" applyNumberFormat="1" applyFont="1" applyFill="1" applyBorder="1" applyAlignment="1">
      <alignment/>
    </xf>
    <xf numFmtId="165" fontId="7" fillId="0" borderId="0" xfId="15" applyNumberFormat="1" applyFont="1" applyFill="1" applyBorder="1" applyAlignment="1">
      <alignment horizontal="right"/>
    </xf>
    <xf numFmtId="43" fontId="7" fillId="0" borderId="0" xfId="15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65" fontId="7" fillId="0" borderId="0" xfId="15" applyNumberFormat="1" applyFont="1" applyFill="1" applyAlignment="1">
      <alignment vertical="center" wrapText="1"/>
    </xf>
    <xf numFmtId="41" fontId="7" fillId="0" borderId="0" xfId="0" applyNumberFormat="1" applyFont="1" applyFill="1" applyAlignment="1">
      <alignment/>
    </xf>
    <xf numFmtId="165" fontId="7" fillId="0" borderId="0" xfId="15" applyNumberFormat="1" applyFont="1" applyFill="1" applyBorder="1" applyAlignment="1">
      <alignment horizontal="center"/>
    </xf>
    <xf numFmtId="165" fontId="7" fillId="0" borderId="3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83" fontId="7" fillId="0" borderId="0" xfId="0" applyNumberFormat="1" applyFont="1" applyFill="1" applyAlignment="1" quotePrefix="1">
      <alignment horizontal="center"/>
    </xf>
    <xf numFmtId="16" fontId="7" fillId="0" borderId="0" xfId="0" applyNumberFormat="1" applyFont="1" applyFill="1" applyAlignment="1" quotePrefix="1">
      <alignment horizontal="center"/>
    </xf>
    <xf numFmtId="16" fontId="7" fillId="0" borderId="0" xfId="0" applyNumberFormat="1" applyFont="1" applyFill="1" applyAlignment="1">
      <alignment horizontal="center"/>
    </xf>
    <xf numFmtId="16" fontId="7" fillId="0" borderId="1" xfId="0" applyNumberFormat="1" applyFont="1" applyFill="1" applyBorder="1" applyAlignment="1">
      <alignment horizontal="center"/>
    </xf>
    <xf numFmtId="16" fontId="7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165" fontId="7" fillId="0" borderId="0" xfId="1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65" fontId="7" fillId="0" borderId="0" xfId="15" applyNumberFormat="1" applyFont="1" applyFill="1" applyAlignment="1" quotePrefix="1">
      <alignment vertical="center" wrapText="1"/>
    </xf>
    <xf numFmtId="43" fontId="7" fillId="0" borderId="4" xfId="15" applyNumberFormat="1" applyFont="1" applyFill="1" applyBorder="1" applyAlignment="1">
      <alignment/>
    </xf>
    <xf numFmtId="43" fontId="7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 wrapText="1"/>
    </xf>
    <xf numFmtId="43" fontId="7" fillId="0" borderId="0" xfId="15" applyFont="1" applyFill="1" applyAlignment="1">
      <alignment vertical="center" wrapText="1"/>
    </xf>
    <xf numFmtId="43" fontId="7" fillId="0" borderId="0" xfId="15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" fontId="4" fillId="0" borderId="0" xfId="0" applyNumberFormat="1" applyFont="1" applyFill="1" applyAlignment="1" quotePrefix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65" fontId="4" fillId="0" borderId="3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quotePrefix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165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0" xfId="15" applyNumberFormat="1" applyFont="1" applyFill="1" applyAlignment="1">
      <alignment/>
    </xf>
    <xf numFmtId="165" fontId="0" fillId="0" borderId="0" xfId="15" applyNumberFormat="1" applyFont="1" applyFill="1" applyBorder="1" applyAlignment="1">
      <alignment/>
    </xf>
    <xf numFmtId="165" fontId="7" fillId="0" borderId="0" xfId="0" applyNumberFormat="1" applyFont="1" applyFill="1" applyAlignment="1">
      <alignment/>
    </xf>
    <xf numFmtId="165" fontId="7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15" applyNumberFormat="1" applyFont="1" applyFill="1" applyAlignment="1">
      <alignment/>
    </xf>
    <xf numFmtId="165" fontId="0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165" fontId="0" fillId="0" borderId="0" xfId="15" applyNumberFormat="1" applyFont="1" applyFill="1" applyBorder="1" applyAlignment="1">
      <alignment vertical="center"/>
    </xf>
    <xf numFmtId="165" fontId="0" fillId="0" borderId="0" xfId="15" applyNumberFormat="1" applyFont="1" applyFill="1" applyAlignment="1">
      <alignment vertical="center"/>
    </xf>
    <xf numFmtId="165" fontId="0" fillId="0" borderId="1" xfId="15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BF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114300</xdr:rowOff>
    </xdr:from>
    <xdr:to>
      <xdr:col>3</xdr:col>
      <xdr:colOff>295275</xdr:colOff>
      <xdr:row>5</xdr:row>
      <xdr:rowOff>114300</xdr:rowOff>
    </xdr:to>
    <xdr:sp>
      <xdr:nvSpPr>
        <xdr:cNvPr id="1" name="Line 5"/>
        <xdr:cNvSpPr>
          <a:spLocks/>
        </xdr:cNvSpPr>
      </xdr:nvSpPr>
      <xdr:spPr>
        <a:xfrm>
          <a:off x="2552700" y="13430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104775</xdr:rowOff>
    </xdr:from>
    <xdr:to>
      <xdr:col>11</xdr:col>
      <xdr:colOff>695325</xdr:colOff>
      <xdr:row>5</xdr:row>
      <xdr:rowOff>104775</xdr:rowOff>
    </xdr:to>
    <xdr:sp>
      <xdr:nvSpPr>
        <xdr:cNvPr id="2" name="Line 7"/>
        <xdr:cNvSpPr>
          <a:spLocks/>
        </xdr:cNvSpPr>
      </xdr:nvSpPr>
      <xdr:spPr>
        <a:xfrm>
          <a:off x="6762750" y="13335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6</xdr:row>
      <xdr:rowOff>104775</xdr:rowOff>
    </xdr:from>
    <xdr:to>
      <xdr:col>3</xdr:col>
      <xdr:colOff>247650</xdr:colOff>
      <xdr:row>6</xdr:row>
      <xdr:rowOff>104775</xdr:rowOff>
    </xdr:to>
    <xdr:sp>
      <xdr:nvSpPr>
        <xdr:cNvPr id="3" name="Line 12"/>
        <xdr:cNvSpPr>
          <a:spLocks/>
        </xdr:cNvSpPr>
      </xdr:nvSpPr>
      <xdr:spPr>
        <a:xfrm>
          <a:off x="2628900" y="15240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6</xdr:row>
      <xdr:rowOff>104775</xdr:rowOff>
    </xdr:from>
    <xdr:to>
      <xdr:col>7</xdr:col>
      <xdr:colOff>800100</xdr:colOff>
      <xdr:row>6</xdr:row>
      <xdr:rowOff>104775</xdr:rowOff>
    </xdr:to>
    <xdr:sp>
      <xdr:nvSpPr>
        <xdr:cNvPr id="4" name="Line 14"/>
        <xdr:cNvSpPr>
          <a:spLocks/>
        </xdr:cNvSpPr>
      </xdr:nvSpPr>
      <xdr:spPr>
        <a:xfrm>
          <a:off x="4905375" y="15240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7"/>
  <sheetViews>
    <sheetView workbookViewId="0" topLeftCell="A4">
      <pane xSplit="1" ySplit="8" topLeftCell="B30" activePane="bottomRight" state="frozen"/>
      <selection pane="topLeft" activeCell="A4" sqref="A4"/>
      <selection pane="topRight" activeCell="B4" sqref="B4"/>
      <selection pane="bottomLeft" activeCell="A12" sqref="A12"/>
      <selection pane="bottomRight" activeCell="F45" sqref="F45"/>
    </sheetView>
  </sheetViews>
  <sheetFormatPr defaultColWidth="9.140625" defaultRowHeight="12.75"/>
  <cols>
    <col min="1" max="1" width="40.57421875" style="32" customWidth="1"/>
    <col min="2" max="2" width="14.7109375" style="32" customWidth="1"/>
    <col min="3" max="3" width="1.7109375" style="32" customWidth="1"/>
    <col min="4" max="4" width="14.7109375" style="32" customWidth="1"/>
    <col min="5" max="5" width="1.7109375" style="32" customWidth="1"/>
    <col min="6" max="6" width="13.7109375" style="32" customWidth="1"/>
    <col min="7" max="7" width="1.7109375" style="32" customWidth="1"/>
    <col min="8" max="8" width="13.7109375" style="32" customWidth="1"/>
    <col min="9" max="9" width="7.28125" style="32" customWidth="1"/>
    <col min="10" max="27" width="14.8515625" style="32" customWidth="1"/>
    <col min="28" max="16384" width="31.8515625" style="32" customWidth="1"/>
  </cols>
  <sheetData>
    <row r="1" ht="17.25" customHeight="1"/>
    <row r="2" ht="17.25" customHeight="1"/>
    <row r="3" ht="17.25" customHeight="1"/>
    <row r="4" ht="17.25" customHeight="1">
      <c r="A4" s="47" t="s">
        <v>98</v>
      </c>
    </row>
    <row r="5" ht="17.25" customHeight="1">
      <c r="A5" s="48" t="s">
        <v>101</v>
      </c>
    </row>
    <row r="6" ht="17.25" customHeight="1">
      <c r="A6" s="47" t="s">
        <v>123</v>
      </c>
    </row>
    <row r="7" ht="17.25" customHeight="1"/>
    <row r="8" spans="2:8" ht="17.25" customHeight="1">
      <c r="B8" s="41">
        <v>2011</v>
      </c>
      <c r="C8" s="41"/>
      <c r="D8" s="41">
        <v>2010</v>
      </c>
      <c r="E8" s="41"/>
      <c r="F8" s="41">
        <f>B8</f>
        <v>2011</v>
      </c>
      <c r="G8" s="41"/>
      <c r="H8" s="41">
        <f>D8</f>
        <v>2010</v>
      </c>
    </row>
    <row r="9" spans="2:8" ht="17.25" customHeight="1">
      <c r="B9" s="41" t="s">
        <v>5</v>
      </c>
      <c r="C9" s="41"/>
      <c r="D9" s="41" t="s">
        <v>8</v>
      </c>
      <c r="E9" s="41"/>
      <c r="F9" s="41" t="s">
        <v>124</v>
      </c>
      <c r="G9" s="41"/>
      <c r="H9" s="41" t="str">
        <f>F9</f>
        <v>12-months</v>
      </c>
    </row>
    <row r="10" spans="2:8" ht="17.25" customHeight="1">
      <c r="B10" s="41" t="s">
        <v>9</v>
      </c>
      <c r="C10" s="41"/>
      <c r="D10" s="41" t="s">
        <v>10</v>
      </c>
      <c r="E10" s="41"/>
      <c r="F10" s="41" t="s">
        <v>6</v>
      </c>
      <c r="G10" s="41"/>
      <c r="H10" s="41" t="s">
        <v>6</v>
      </c>
    </row>
    <row r="11" spans="2:8" ht="17.25" customHeight="1">
      <c r="B11" s="49" t="s">
        <v>120</v>
      </c>
      <c r="C11" s="50"/>
      <c r="D11" s="50" t="str">
        <f>B11</f>
        <v>31 Dec</v>
      </c>
      <c r="E11" s="50"/>
      <c r="F11" s="51" t="s">
        <v>7</v>
      </c>
      <c r="G11" s="50"/>
      <c r="H11" s="51" t="s">
        <v>7</v>
      </c>
    </row>
    <row r="12" spans="2:8" ht="17.25" customHeight="1">
      <c r="B12" s="52" t="s">
        <v>11</v>
      </c>
      <c r="C12" s="53"/>
      <c r="D12" s="52" t="s">
        <v>11</v>
      </c>
      <c r="E12" s="53"/>
      <c r="F12" s="52" t="s">
        <v>11</v>
      </c>
      <c r="G12" s="53"/>
      <c r="H12" s="52" t="s">
        <v>11</v>
      </c>
    </row>
    <row r="13" spans="2:8" ht="17.25" customHeight="1">
      <c r="B13" s="51"/>
      <c r="C13" s="51"/>
      <c r="D13" s="51"/>
      <c r="E13" s="51"/>
      <c r="F13" s="51"/>
      <c r="G13" s="51"/>
      <c r="H13" s="51"/>
    </row>
    <row r="14" ht="17.25" customHeight="1">
      <c r="A14" s="47" t="s">
        <v>89</v>
      </c>
    </row>
    <row r="15" spans="1:8" ht="17.25" customHeight="1">
      <c r="A15" s="32" t="s">
        <v>1</v>
      </c>
      <c r="B15" s="34">
        <v>97976</v>
      </c>
      <c r="C15" s="34"/>
      <c r="D15" s="34">
        <v>89717.07237121969</v>
      </c>
      <c r="E15" s="34"/>
      <c r="F15" s="34">
        <v>388575</v>
      </c>
      <c r="G15" s="34"/>
      <c r="H15" s="34">
        <v>354665.96961448924</v>
      </c>
    </row>
    <row r="16" spans="1:8" ht="17.25" customHeight="1">
      <c r="A16" s="32" t="s">
        <v>75</v>
      </c>
      <c r="B16" s="34">
        <v>-79107</v>
      </c>
      <c r="C16" s="34"/>
      <c r="D16" s="34">
        <v>-73211.9518147829</v>
      </c>
      <c r="E16" s="34"/>
      <c r="F16" s="34">
        <v>-307010</v>
      </c>
      <c r="G16" s="34"/>
      <c r="H16" s="34">
        <v>-292872.8320818142</v>
      </c>
    </row>
    <row r="17" spans="2:8" ht="17.25" customHeight="1">
      <c r="B17" s="35"/>
      <c r="C17" s="35"/>
      <c r="D17" s="35"/>
      <c r="E17" s="35"/>
      <c r="F17" s="35"/>
      <c r="G17" s="35"/>
      <c r="H17" s="35"/>
    </row>
    <row r="18" spans="1:8" ht="17.25" customHeight="1">
      <c r="A18" s="47" t="s">
        <v>76</v>
      </c>
      <c r="B18" s="34">
        <f>SUM(B15:B17)</f>
        <v>18869</v>
      </c>
      <c r="C18" s="34"/>
      <c r="D18" s="34">
        <f>SUM(D15:D17)</f>
        <v>16505.1205564368</v>
      </c>
      <c r="E18" s="34"/>
      <c r="F18" s="34">
        <f>SUM(F15:F17)</f>
        <v>81565</v>
      </c>
      <c r="G18" s="34"/>
      <c r="H18" s="34">
        <f>SUM(H15:H17)-0.5</f>
        <v>61792.63753267506</v>
      </c>
    </row>
    <row r="19" spans="1:8" ht="17.25" customHeight="1">
      <c r="A19" s="32" t="s">
        <v>77</v>
      </c>
      <c r="B19" s="34">
        <v>1525</v>
      </c>
      <c r="C19" s="34"/>
      <c r="D19" s="34">
        <v>680.5292842094573</v>
      </c>
      <c r="E19" s="34"/>
      <c r="F19" s="31">
        <v>5977</v>
      </c>
      <c r="G19" s="34"/>
      <c r="H19" s="31">
        <v>4471.631667410486</v>
      </c>
    </row>
    <row r="20" spans="1:8" ht="17.25" customHeight="1">
      <c r="A20" s="32" t="s">
        <v>78</v>
      </c>
      <c r="B20" s="34">
        <v>-3456</v>
      </c>
      <c r="C20" s="34"/>
      <c r="D20" s="34">
        <v>-3151.5057992091224</v>
      </c>
      <c r="E20" s="31"/>
      <c r="F20" s="31">
        <v>-13520</v>
      </c>
      <c r="G20" s="31"/>
      <c r="H20" s="31">
        <v>-13233.987579819055</v>
      </c>
    </row>
    <row r="21" spans="1:8" ht="17.25" customHeight="1">
      <c r="A21" s="32" t="s">
        <v>79</v>
      </c>
      <c r="B21" s="34">
        <v>-5945</v>
      </c>
      <c r="C21" s="34"/>
      <c r="D21" s="34">
        <v>-6074.042414889394</v>
      </c>
      <c r="E21" s="34"/>
      <c r="F21" s="31">
        <v>-23252</v>
      </c>
      <c r="G21" s="34"/>
      <c r="H21" s="31">
        <v>-22897.67239894691</v>
      </c>
    </row>
    <row r="22" spans="1:8" ht="17.25" customHeight="1">
      <c r="A22" s="32" t="s">
        <v>80</v>
      </c>
      <c r="B22" s="34">
        <v>-1643</v>
      </c>
      <c r="C22" s="34"/>
      <c r="D22" s="34">
        <v>-1322.7849652317277</v>
      </c>
      <c r="E22" s="34"/>
      <c r="F22" s="31">
        <v>-4250</v>
      </c>
      <c r="G22" s="34"/>
      <c r="H22" s="31">
        <v>-3446.9838175128803</v>
      </c>
    </row>
    <row r="23" spans="2:8" ht="17.25" customHeight="1">
      <c r="B23" s="33"/>
      <c r="C23" s="34"/>
      <c r="D23" s="33"/>
      <c r="E23" s="34"/>
      <c r="F23" s="33"/>
      <c r="G23" s="34"/>
      <c r="H23" s="33"/>
    </row>
    <row r="24" spans="1:8" ht="17.25" customHeight="1">
      <c r="A24" s="54" t="s">
        <v>81</v>
      </c>
      <c r="B24" s="42">
        <f>SUM(B18:B23)</f>
        <v>9350</v>
      </c>
      <c r="C24" s="34"/>
      <c r="D24" s="42">
        <f>SUM(D18:D23)</f>
        <v>6637.316661316012</v>
      </c>
      <c r="E24" s="34"/>
      <c r="F24" s="42">
        <f>SUM(F18:F23)</f>
        <v>46520</v>
      </c>
      <c r="G24" s="34"/>
      <c r="H24" s="42">
        <f>SUM(H18:H23)</f>
        <v>26685.6254038067</v>
      </c>
    </row>
    <row r="25" spans="1:8" ht="17.25" customHeight="1">
      <c r="A25" s="32" t="s">
        <v>82</v>
      </c>
      <c r="B25" s="34">
        <v>309</v>
      </c>
      <c r="C25" s="34"/>
      <c r="D25" s="34">
        <v>171.40048590543356</v>
      </c>
      <c r="E25" s="34"/>
      <c r="F25" s="31">
        <v>1074</v>
      </c>
      <c r="G25" s="34"/>
      <c r="H25" s="31">
        <v>594.3768676172698</v>
      </c>
    </row>
    <row r="26" spans="1:8" ht="17.25" customHeight="1">
      <c r="A26" s="32" t="s">
        <v>17</v>
      </c>
      <c r="B26" s="34">
        <v>-1588</v>
      </c>
      <c r="C26" s="34"/>
      <c r="D26" s="34">
        <v>-1919.9826276827907</v>
      </c>
      <c r="E26" s="34"/>
      <c r="F26" s="31">
        <v>-6738</v>
      </c>
      <c r="G26" s="34"/>
      <c r="H26" s="31">
        <v>-7784.804320181495</v>
      </c>
    </row>
    <row r="27" spans="2:8" ht="17.25" customHeight="1">
      <c r="B27" s="35"/>
      <c r="C27" s="34"/>
      <c r="D27" s="35"/>
      <c r="E27" s="34"/>
      <c r="F27" s="35"/>
      <c r="G27" s="34"/>
      <c r="H27" s="35"/>
    </row>
    <row r="28" spans="1:8" ht="17.25" customHeight="1">
      <c r="A28" s="47" t="s">
        <v>83</v>
      </c>
      <c r="B28" s="43">
        <f>SUM(B24:B27)</f>
        <v>8071</v>
      </c>
      <c r="C28" s="31"/>
      <c r="D28" s="34">
        <f>SUM(D24:D27)-0.3</f>
        <v>4888.434519538655</v>
      </c>
      <c r="E28" s="31"/>
      <c r="F28" s="43">
        <f>SUM(F24:F27)</f>
        <v>40856</v>
      </c>
      <c r="G28" s="31"/>
      <c r="H28" s="43">
        <f>SUM(H24:H27)</f>
        <v>19495.197951242477</v>
      </c>
    </row>
    <row r="29" spans="2:8" ht="17.25" customHeight="1">
      <c r="B29" s="43"/>
      <c r="C29" s="34"/>
      <c r="D29" s="43"/>
      <c r="E29" s="34"/>
      <c r="F29" s="43"/>
      <c r="G29" s="34"/>
      <c r="H29" s="43"/>
    </row>
    <row r="30" spans="1:8" ht="17.25" customHeight="1">
      <c r="A30" s="32" t="s">
        <v>84</v>
      </c>
      <c r="B30" s="34">
        <v>810</v>
      </c>
      <c r="C30" s="34"/>
      <c r="D30" s="34">
        <v>319.39391400000704</v>
      </c>
      <c r="E30" s="34"/>
      <c r="F30" s="42">
        <v>2618</v>
      </c>
      <c r="G30" s="34"/>
      <c r="H30" s="42">
        <v>1618.05892500001</v>
      </c>
    </row>
    <row r="31" spans="2:8" ht="17.25" customHeight="1">
      <c r="B31" s="35"/>
      <c r="C31" s="34"/>
      <c r="D31" s="35"/>
      <c r="E31" s="34"/>
      <c r="F31" s="35"/>
      <c r="G31" s="34"/>
      <c r="H31" s="35"/>
    </row>
    <row r="32" spans="1:8" ht="17.25" customHeight="1">
      <c r="A32" s="47" t="s">
        <v>38</v>
      </c>
      <c r="B32" s="43">
        <f>SUM(B28:B31)</f>
        <v>8881</v>
      </c>
      <c r="C32" s="31"/>
      <c r="D32" s="34">
        <f>SUM(D28:D31)-0.4</f>
        <v>5207.428433538662</v>
      </c>
      <c r="E32" s="31"/>
      <c r="F32" s="43">
        <f>SUM(F28:F31)</f>
        <v>43474</v>
      </c>
      <c r="G32" s="31"/>
      <c r="H32" s="43">
        <f>SUM(H28:H31)</f>
        <v>21113.256876242485</v>
      </c>
    </row>
    <row r="33" spans="1:8" ht="17.25" customHeight="1">
      <c r="A33" s="32" t="s">
        <v>85</v>
      </c>
      <c r="B33" s="34">
        <v>289</v>
      </c>
      <c r="C33" s="34"/>
      <c r="D33" s="34">
        <v>824.525005652336</v>
      </c>
      <c r="E33" s="34"/>
      <c r="F33" s="31">
        <v>-6247</v>
      </c>
      <c r="G33" s="34"/>
      <c r="H33" s="31">
        <v>-2212.2641982062087</v>
      </c>
    </row>
    <row r="34" spans="2:8" ht="17.25" customHeight="1">
      <c r="B34" s="33"/>
      <c r="C34" s="34"/>
      <c r="D34" s="33"/>
      <c r="E34" s="34"/>
      <c r="F34" s="33"/>
      <c r="G34" s="34"/>
      <c r="H34" s="33"/>
    </row>
    <row r="35" spans="1:8" ht="17.25" customHeight="1" thickBot="1">
      <c r="A35" s="47" t="s">
        <v>91</v>
      </c>
      <c r="B35" s="37">
        <f>SUM(B32:B34)</f>
        <v>9170</v>
      </c>
      <c r="C35" s="34"/>
      <c r="D35" s="37">
        <f>SUM(D32:D34)</f>
        <v>6031.953439190998</v>
      </c>
      <c r="E35" s="34"/>
      <c r="F35" s="37">
        <f>SUM(F32:F34)</f>
        <v>37227</v>
      </c>
      <c r="G35" s="34"/>
      <c r="H35" s="37">
        <f>SUM(H32:H34)</f>
        <v>18900.992678036277</v>
      </c>
    </row>
    <row r="36" spans="2:8" ht="17.25" customHeight="1" thickTop="1">
      <c r="B36" s="44"/>
      <c r="C36" s="34"/>
      <c r="D36" s="44"/>
      <c r="E36" s="34"/>
      <c r="F36" s="44"/>
      <c r="G36" s="34"/>
      <c r="H36" s="44"/>
    </row>
    <row r="37" spans="1:8" ht="17.25" customHeight="1">
      <c r="A37" s="47" t="s">
        <v>93</v>
      </c>
      <c r="B37" s="34"/>
      <c r="D37" s="34"/>
      <c r="F37" s="34"/>
      <c r="H37" s="34"/>
    </row>
    <row r="38" spans="1:8" ht="17.25" customHeight="1">
      <c r="A38" s="32" t="s">
        <v>87</v>
      </c>
      <c r="B38" s="34">
        <v>6115</v>
      </c>
      <c r="D38" s="34">
        <v>3790.622389190998</v>
      </c>
      <c r="F38" s="34">
        <v>25920</v>
      </c>
      <c r="H38" s="34">
        <v>13820.552628036276</v>
      </c>
    </row>
    <row r="39" spans="1:8" ht="17.25" customHeight="1">
      <c r="A39" s="32" t="s">
        <v>118</v>
      </c>
      <c r="B39" s="34">
        <v>3055</v>
      </c>
      <c r="D39" s="34">
        <v>2241.3310500000002</v>
      </c>
      <c r="F39" s="42">
        <v>11307</v>
      </c>
      <c r="H39" s="34">
        <v>5080.44005</v>
      </c>
    </row>
    <row r="40" spans="2:8" ht="17.25" customHeight="1">
      <c r="B40" s="35"/>
      <c r="D40" s="35"/>
      <c r="F40" s="35"/>
      <c r="H40" s="35"/>
    </row>
    <row r="41" spans="1:8" ht="17.25" customHeight="1" thickBot="1">
      <c r="A41" s="47" t="s">
        <v>91</v>
      </c>
      <c r="B41" s="45">
        <f>SUM(B38:B39)</f>
        <v>9170</v>
      </c>
      <c r="D41" s="45">
        <f>SUM(D38:D39)</f>
        <v>6031.953439190998</v>
      </c>
      <c r="F41" s="45">
        <f>SUM(F38:F39)</f>
        <v>37227</v>
      </c>
      <c r="H41" s="45">
        <f>SUM(H38:H39)</f>
        <v>18900.992678036277</v>
      </c>
    </row>
    <row r="42" spans="2:8" ht="17.25" customHeight="1" thickTop="1">
      <c r="B42" s="44"/>
      <c r="C42" s="31"/>
      <c r="D42" s="44"/>
      <c r="E42" s="31"/>
      <c r="F42" s="44"/>
      <c r="G42" s="31"/>
      <c r="H42" s="44"/>
    </row>
    <row r="43" spans="1:8" ht="17.25" customHeight="1">
      <c r="A43" s="54" t="s">
        <v>94</v>
      </c>
      <c r="B43" s="55"/>
      <c r="D43" s="55"/>
      <c r="F43" s="55"/>
      <c r="H43" s="55"/>
    </row>
    <row r="44" spans="1:8" ht="17.25" customHeight="1" thickBot="1">
      <c r="A44" s="57" t="s">
        <v>95</v>
      </c>
      <c r="B44" s="58">
        <v>6.34</v>
      </c>
      <c r="C44" s="59"/>
      <c r="D44" s="58">
        <v>4.662512163826566</v>
      </c>
      <c r="E44" s="59"/>
      <c r="F44" s="58">
        <v>26.86</v>
      </c>
      <c r="G44" s="59"/>
      <c r="H44" s="58">
        <v>16.99944972698189</v>
      </c>
    </row>
    <row r="45" spans="1:8" ht="17.25" customHeight="1" thickTop="1">
      <c r="A45" s="60"/>
      <c r="B45" s="61"/>
      <c r="C45" s="62"/>
      <c r="D45" s="61"/>
      <c r="E45" s="62"/>
      <c r="F45" s="61"/>
      <c r="G45" s="62"/>
      <c r="H45" s="61"/>
    </row>
    <row r="46" ht="17.25" customHeight="1">
      <c r="A46" s="46"/>
    </row>
    <row r="47" spans="1:8" s="60" customFormat="1" ht="33.75" customHeight="1">
      <c r="A47" s="109" t="s">
        <v>110</v>
      </c>
      <c r="B47" s="110"/>
      <c r="C47" s="110"/>
      <c r="D47" s="110"/>
      <c r="E47" s="110"/>
      <c r="F47" s="110"/>
      <c r="G47" s="110"/>
      <c r="H47" s="110"/>
    </row>
    <row r="48" s="63" customFormat="1" ht="14.25"/>
    <row r="49" s="63" customFormat="1" ht="14.25"/>
    <row r="50" s="63" customFormat="1" ht="14.25"/>
    <row r="51" s="63" customFormat="1" ht="14.25"/>
    <row r="52" s="63" customFormat="1" ht="14.25"/>
    <row r="53" s="63" customFormat="1" ht="14.25"/>
    <row r="54" s="63" customFormat="1" ht="14.25"/>
    <row r="55" s="63" customFormat="1" ht="14.25"/>
    <row r="56" s="63" customFormat="1" ht="14.25"/>
    <row r="57" s="63" customFormat="1" ht="14.25"/>
    <row r="58" s="63" customFormat="1" ht="14.25"/>
    <row r="59" s="63" customFormat="1" ht="14.25"/>
    <row r="60" s="63" customFormat="1" ht="14.25"/>
    <row r="61" s="63" customFormat="1" ht="14.25"/>
    <row r="62" s="63" customFormat="1" ht="14.25"/>
    <row r="63" s="63" customFormat="1" ht="14.25"/>
    <row r="64" s="63" customFormat="1" ht="14.25"/>
    <row r="65" s="63" customFormat="1" ht="14.25"/>
    <row r="66" s="63" customFormat="1" ht="14.25"/>
    <row r="67" s="63" customFormat="1" ht="14.25"/>
    <row r="68" s="63" customFormat="1" ht="14.25"/>
    <row r="69" s="63" customFormat="1" ht="14.25"/>
    <row r="70" s="63" customFormat="1" ht="14.25"/>
    <row r="71" s="63" customFormat="1" ht="14.25"/>
    <row r="72" s="63" customFormat="1" ht="14.25"/>
    <row r="73" s="63" customFormat="1" ht="14.25"/>
    <row r="74" s="63" customFormat="1" ht="14.25"/>
    <row r="75" s="63" customFormat="1" ht="14.25"/>
    <row r="76" s="63" customFormat="1" ht="14.25"/>
    <row r="77" s="63" customFormat="1" ht="14.25"/>
    <row r="78" s="63" customFormat="1" ht="14.25"/>
    <row r="79" s="63" customFormat="1" ht="14.25"/>
    <row r="80" s="63" customFormat="1" ht="14.25"/>
    <row r="81" s="63" customFormat="1" ht="14.25"/>
    <row r="82" s="63" customFormat="1" ht="14.25"/>
    <row r="83" s="63" customFormat="1" ht="14.25"/>
    <row r="84" s="63" customFormat="1" ht="14.25"/>
    <row r="85" s="63" customFormat="1" ht="14.25"/>
    <row r="86" s="63" customFormat="1" ht="14.25"/>
    <row r="87" s="63" customFormat="1" ht="14.25"/>
    <row r="88" s="63" customFormat="1" ht="14.25"/>
    <row r="89" s="63" customFormat="1" ht="14.25"/>
    <row r="90" s="63" customFormat="1" ht="14.25"/>
    <row r="91" s="63" customFormat="1" ht="14.25"/>
    <row r="92" s="63" customFormat="1" ht="14.25"/>
    <row r="93" s="63" customFormat="1" ht="14.25"/>
    <row r="94" s="63" customFormat="1" ht="14.25"/>
    <row r="95" s="63" customFormat="1" ht="14.25"/>
    <row r="96" s="63" customFormat="1" ht="14.25"/>
    <row r="97" s="63" customFormat="1" ht="14.25"/>
    <row r="98" s="63" customFormat="1" ht="14.25"/>
    <row r="99" s="63" customFormat="1" ht="14.25"/>
    <row r="100" s="63" customFormat="1" ht="14.25"/>
    <row r="101" s="63" customFormat="1" ht="14.25"/>
    <row r="102" s="63" customFormat="1" ht="14.25"/>
    <row r="103" s="63" customFormat="1" ht="14.25"/>
    <row r="104" s="63" customFormat="1" ht="14.25"/>
    <row r="105" s="63" customFormat="1" ht="14.25"/>
    <row r="106" s="63" customFormat="1" ht="14.25"/>
    <row r="107" s="63" customFormat="1" ht="14.25"/>
    <row r="108" s="63" customFormat="1" ht="14.25"/>
    <row r="109" s="63" customFormat="1" ht="14.25"/>
    <row r="110" s="63" customFormat="1" ht="14.25"/>
    <row r="111" s="63" customFormat="1" ht="14.25"/>
    <row r="112" s="63" customFormat="1" ht="14.25"/>
    <row r="113" s="63" customFormat="1" ht="14.25"/>
    <row r="114" s="63" customFormat="1" ht="14.25"/>
    <row r="115" s="63" customFormat="1" ht="14.25"/>
    <row r="116" s="63" customFormat="1" ht="14.25"/>
    <row r="117" s="63" customFormat="1" ht="14.25"/>
    <row r="118" s="63" customFormat="1" ht="14.25"/>
    <row r="119" s="63" customFormat="1" ht="14.25"/>
    <row r="120" s="63" customFormat="1" ht="14.25"/>
    <row r="121" s="63" customFormat="1" ht="14.25"/>
    <row r="122" s="63" customFormat="1" ht="14.25"/>
    <row r="123" s="63" customFormat="1" ht="14.25"/>
    <row r="124" s="63" customFormat="1" ht="14.25"/>
    <row r="125" s="63" customFormat="1" ht="14.25"/>
    <row r="126" s="63" customFormat="1" ht="14.25"/>
    <row r="127" s="63" customFormat="1" ht="14.25"/>
    <row r="128" s="63" customFormat="1" ht="14.25"/>
    <row r="129" s="63" customFormat="1" ht="14.25"/>
    <row r="130" s="63" customFormat="1" ht="14.25"/>
    <row r="131" s="63" customFormat="1" ht="14.25"/>
    <row r="132" s="63" customFormat="1" ht="14.25"/>
    <row r="133" s="63" customFormat="1" ht="14.25"/>
    <row r="134" s="63" customFormat="1" ht="14.25"/>
    <row r="135" s="63" customFormat="1" ht="14.25"/>
    <row r="136" s="63" customFormat="1" ht="14.25"/>
    <row r="137" s="63" customFormat="1" ht="14.25"/>
    <row r="138" s="63" customFormat="1" ht="14.25"/>
    <row r="139" s="63" customFormat="1" ht="14.25"/>
    <row r="140" s="63" customFormat="1" ht="14.25"/>
    <row r="141" s="63" customFormat="1" ht="14.25"/>
    <row r="142" s="63" customFormat="1" ht="14.25"/>
    <row r="143" s="63" customFormat="1" ht="14.25"/>
    <row r="144" s="63" customFormat="1" ht="14.25"/>
    <row r="145" s="63" customFormat="1" ht="14.25"/>
    <row r="146" s="63" customFormat="1" ht="14.25"/>
    <row r="147" s="63" customFormat="1" ht="14.25"/>
  </sheetData>
  <mergeCells count="1">
    <mergeCell ref="A47:H47"/>
  </mergeCells>
  <printOptions/>
  <pageMargins left="0.5" right="0" top="0.75" bottom="0" header="0.75" footer="0"/>
  <pageSetup horizontalDpi="600" verticalDpi="600" orientation="portrait" paperSize="9" scale="95" r:id="rId1"/>
  <headerFooter alignWithMargins="0">
    <oddHeader>&amp;C&amp;"Arial,Bold"&amp;14TIEN WAH PRESS HOLDINGS BERHAD
&amp;11(CO.NO. 340434-K)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H32"/>
  <sheetViews>
    <sheetView workbookViewId="0" topLeftCell="A6">
      <pane xSplit="1" ySplit="6" topLeftCell="B12" activePane="bottomRight" state="frozen"/>
      <selection pane="topLeft" activeCell="A6" sqref="A6"/>
      <selection pane="topRight" activeCell="B6" sqref="B6"/>
      <selection pane="bottomLeft" activeCell="A12" sqref="A12"/>
      <selection pane="bottomRight" activeCell="B26" sqref="B26"/>
    </sheetView>
  </sheetViews>
  <sheetFormatPr defaultColWidth="9.140625" defaultRowHeight="18" customHeight="1"/>
  <cols>
    <col min="1" max="1" width="60.00390625" style="2" customWidth="1"/>
    <col min="2" max="2" width="14.7109375" style="2" customWidth="1"/>
    <col min="3" max="3" width="1.28515625" style="2" customWidth="1"/>
    <col min="4" max="4" width="14.7109375" style="2" customWidth="1"/>
    <col min="5" max="5" width="1.28515625" style="2" customWidth="1"/>
    <col min="6" max="6" width="14.7109375" style="2" customWidth="1"/>
    <col min="7" max="7" width="1.28515625" style="2" customWidth="1"/>
    <col min="8" max="8" width="14.7109375" style="2" customWidth="1"/>
    <col min="9" max="9" width="7.28125" style="2" customWidth="1"/>
    <col min="10" max="16384" width="31.8515625" style="2" customWidth="1"/>
  </cols>
  <sheetData>
    <row r="4" ht="18" customHeight="1">
      <c r="A4" s="1" t="s">
        <v>98</v>
      </c>
    </row>
    <row r="5" ht="18" customHeight="1">
      <c r="A5" s="13" t="s">
        <v>101</v>
      </c>
    </row>
    <row r="6" ht="18" customHeight="1">
      <c r="A6" s="1" t="str">
        <f>PL!A6</f>
        <v>FOR THE QUARTER ENDED 31 DECEMBER 2011</v>
      </c>
    </row>
    <row r="8" spans="2:8" ht="18" customHeight="1">
      <c r="B8" s="4">
        <v>2011</v>
      </c>
      <c r="C8" s="4"/>
      <c r="D8" s="4">
        <v>2010</v>
      </c>
      <c r="E8" s="4"/>
      <c r="F8" s="4">
        <v>2011</v>
      </c>
      <c r="G8" s="4"/>
      <c r="H8" s="4">
        <v>2010</v>
      </c>
    </row>
    <row r="9" spans="2:8" ht="18" customHeight="1">
      <c r="B9" s="4" t="s">
        <v>5</v>
      </c>
      <c r="C9" s="4"/>
      <c r="D9" s="4" t="s">
        <v>8</v>
      </c>
      <c r="E9" s="4"/>
      <c r="F9" s="4" t="s">
        <v>124</v>
      </c>
      <c r="G9" s="4"/>
      <c r="H9" s="4" t="s">
        <v>124</v>
      </c>
    </row>
    <row r="10" spans="2:8" ht="18" customHeight="1">
      <c r="B10" s="4" t="s">
        <v>9</v>
      </c>
      <c r="C10" s="4"/>
      <c r="D10" s="4" t="s">
        <v>10</v>
      </c>
      <c r="E10" s="4"/>
      <c r="F10" s="4" t="s">
        <v>6</v>
      </c>
      <c r="G10" s="4"/>
      <c r="H10" s="4" t="s">
        <v>6</v>
      </c>
    </row>
    <row r="11" spans="2:8" ht="18" customHeight="1">
      <c r="B11" s="14" t="s">
        <v>120</v>
      </c>
      <c r="C11" s="5"/>
      <c r="D11" s="5" t="s">
        <v>120</v>
      </c>
      <c r="E11" s="5"/>
      <c r="F11" s="15" t="s">
        <v>7</v>
      </c>
      <c r="G11" s="5"/>
      <c r="H11" s="15" t="s">
        <v>7</v>
      </c>
    </row>
    <row r="12" spans="2:8" ht="18" customHeight="1">
      <c r="B12" s="16" t="s">
        <v>11</v>
      </c>
      <c r="C12" s="17"/>
      <c r="D12" s="16" t="s">
        <v>11</v>
      </c>
      <c r="E12" s="17"/>
      <c r="F12" s="16" t="s">
        <v>11</v>
      </c>
      <c r="G12" s="17"/>
      <c r="H12" s="16" t="s">
        <v>11</v>
      </c>
    </row>
    <row r="13" spans="2:8" ht="18" customHeight="1">
      <c r="B13" s="15"/>
      <c r="C13" s="15"/>
      <c r="D13" s="15"/>
      <c r="E13" s="15"/>
      <c r="F13" s="15"/>
      <c r="G13" s="15"/>
      <c r="H13" s="15"/>
    </row>
    <row r="14" spans="1:8" ht="18" customHeight="1">
      <c r="A14" s="19"/>
      <c r="B14" s="27"/>
      <c r="C14" s="26"/>
      <c r="D14" s="27"/>
      <c r="E14" s="26"/>
      <c r="F14" s="27"/>
      <c r="G14" s="26"/>
      <c r="H14" s="27"/>
    </row>
    <row r="15" spans="2:8" ht="18" customHeight="1">
      <c r="B15" s="10"/>
      <c r="C15" s="6"/>
      <c r="D15" s="10"/>
      <c r="E15" s="6"/>
      <c r="F15" s="10"/>
      <c r="G15" s="6"/>
      <c r="H15" s="10"/>
    </row>
    <row r="16" spans="1:8" ht="18" customHeight="1">
      <c r="A16" s="1" t="s">
        <v>91</v>
      </c>
      <c r="B16" s="6">
        <v>9170</v>
      </c>
      <c r="C16" s="3"/>
      <c r="D16" s="6">
        <v>6031.953439190998</v>
      </c>
      <c r="E16" s="3"/>
      <c r="F16" s="6">
        <v>37227</v>
      </c>
      <c r="G16" s="3"/>
      <c r="H16" s="6">
        <v>18900.992678036277</v>
      </c>
    </row>
    <row r="17" spans="2:8" ht="18" customHeight="1">
      <c r="B17" s="10"/>
      <c r="C17" s="6"/>
      <c r="D17" s="10"/>
      <c r="E17" s="6"/>
      <c r="F17" s="10"/>
      <c r="G17" s="6"/>
      <c r="H17" s="10"/>
    </row>
    <row r="18" spans="1:8" ht="18" customHeight="1">
      <c r="A18" s="18" t="s">
        <v>86</v>
      </c>
      <c r="B18" s="22"/>
      <c r="C18" s="9"/>
      <c r="D18" s="22"/>
      <c r="E18" s="9"/>
      <c r="F18" s="22"/>
      <c r="G18" s="9"/>
      <c r="H18" s="22"/>
    </row>
    <row r="19" spans="1:8" ht="18" customHeight="1">
      <c r="A19" s="19" t="s">
        <v>103</v>
      </c>
      <c r="B19" s="25">
        <v>3209</v>
      </c>
      <c r="C19" s="25"/>
      <c r="D19" s="25">
        <v>-19368.16508465582</v>
      </c>
      <c r="E19" s="20"/>
      <c r="F19" s="6">
        <v>3238</v>
      </c>
      <c r="G19" s="20"/>
      <c r="H19" s="22">
        <v>-5162.410755040124</v>
      </c>
    </row>
    <row r="20" spans="1:8" ht="18" customHeight="1">
      <c r="A20" s="19" t="s">
        <v>125</v>
      </c>
      <c r="B20" s="25">
        <v>12382</v>
      </c>
      <c r="C20" s="25"/>
      <c r="D20" s="25">
        <v>0</v>
      </c>
      <c r="E20" s="20"/>
      <c r="F20" s="6">
        <v>12382</v>
      </c>
      <c r="G20" s="20"/>
      <c r="H20" s="22">
        <v>0</v>
      </c>
    </row>
    <row r="21" spans="1:8" ht="18" customHeight="1">
      <c r="A21" s="19"/>
      <c r="B21" s="23"/>
      <c r="C21" s="3"/>
      <c r="D21" s="23"/>
      <c r="E21" s="3"/>
      <c r="F21" s="23"/>
      <c r="G21" s="3"/>
      <c r="H21" s="23"/>
    </row>
    <row r="22" spans="1:8" ht="18" customHeight="1" thickBot="1">
      <c r="A22" s="18" t="s">
        <v>92</v>
      </c>
      <c r="B22" s="24">
        <f>SUM(B16:B21)</f>
        <v>24761</v>
      </c>
      <c r="D22" s="24">
        <f>SUM(D16:D21)</f>
        <v>-13336.21164546482</v>
      </c>
      <c r="F22" s="24">
        <f>SUM(F16:F21)</f>
        <v>52847</v>
      </c>
      <c r="H22" s="24">
        <f>SUM(H16:H21)</f>
        <v>13738.581922996153</v>
      </c>
    </row>
    <row r="23" spans="1:8" ht="18" customHeight="1" thickTop="1">
      <c r="A23" s="19"/>
      <c r="B23" s="22"/>
      <c r="D23" s="22"/>
      <c r="F23" s="22"/>
      <c r="H23" s="40"/>
    </row>
    <row r="24" spans="1:8" ht="18" customHeight="1">
      <c r="A24" s="18" t="s">
        <v>88</v>
      </c>
      <c r="B24" s="8"/>
      <c r="D24" s="8"/>
      <c r="F24" s="8"/>
      <c r="H24" s="8"/>
    </row>
    <row r="25" spans="1:8" ht="18" customHeight="1">
      <c r="A25" s="2" t="s">
        <v>87</v>
      </c>
      <c r="B25" s="34">
        <v>20037</v>
      </c>
      <c r="C25" s="32"/>
      <c r="D25" s="34">
        <v>-7463.488475440621</v>
      </c>
      <c r="E25" s="32"/>
      <c r="F25" s="34">
        <v>40429</v>
      </c>
      <c r="G25" s="32"/>
      <c r="H25" s="34">
        <v>8477.520233020352</v>
      </c>
    </row>
    <row r="26" spans="1:8" ht="18" customHeight="1">
      <c r="A26" s="32" t="s">
        <v>118</v>
      </c>
      <c r="B26" s="34">
        <v>4723.597795084199</v>
      </c>
      <c r="C26" s="32"/>
      <c r="D26" s="34">
        <v>-5872.723170024199</v>
      </c>
      <c r="E26" s="32"/>
      <c r="F26" s="34">
        <v>12418</v>
      </c>
      <c r="G26" s="32"/>
      <c r="H26" s="34">
        <v>5261.161689975801</v>
      </c>
    </row>
    <row r="27" spans="2:8" ht="18" customHeight="1">
      <c r="B27" s="7"/>
      <c r="D27" s="7"/>
      <c r="F27" s="7"/>
      <c r="H27" s="7"/>
    </row>
    <row r="28" spans="1:8" ht="18" customHeight="1">
      <c r="A28" s="1" t="s">
        <v>91</v>
      </c>
      <c r="B28" s="12">
        <f>SUM(B25:B26)</f>
        <v>24760.5977950842</v>
      </c>
      <c r="D28" s="12">
        <f>SUM(D25:D26)</f>
        <v>-13336.21164546482</v>
      </c>
      <c r="F28" s="12">
        <f>SUM(F25:F26)</f>
        <v>52847</v>
      </c>
      <c r="H28" s="12">
        <f>SUM(H25:H26)</f>
        <v>13738.681922996153</v>
      </c>
    </row>
    <row r="29" spans="2:8" ht="18" customHeight="1">
      <c r="B29" s="3"/>
      <c r="D29" s="3"/>
      <c r="F29" s="3"/>
      <c r="H29" s="3"/>
    </row>
    <row r="30" spans="2:8" ht="18" customHeight="1">
      <c r="B30" s="3"/>
      <c r="D30" s="3"/>
      <c r="F30" s="3"/>
      <c r="H30" s="3"/>
    </row>
    <row r="31" ht="18" customHeight="1">
      <c r="A31" s="28"/>
    </row>
    <row r="32" spans="1:8" s="29" customFormat="1" ht="33" customHeight="1">
      <c r="A32" s="111" t="s">
        <v>110</v>
      </c>
      <c r="B32" s="112"/>
      <c r="C32" s="112"/>
      <c r="D32" s="112"/>
      <c r="E32" s="112"/>
      <c r="F32" s="112"/>
      <c r="G32" s="112"/>
      <c r="H32" s="112"/>
    </row>
    <row r="33" s="21" customFormat="1" ht="18" customHeight="1"/>
    <row r="34" s="21" customFormat="1" ht="18" customHeight="1"/>
    <row r="35" s="21" customFormat="1" ht="18" customHeight="1"/>
    <row r="36" s="21" customFormat="1" ht="18" customHeight="1"/>
    <row r="37" s="21" customFormat="1" ht="18" customHeight="1"/>
    <row r="38" s="21" customFormat="1" ht="18" customHeight="1"/>
    <row r="39" s="21" customFormat="1" ht="18" customHeight="1"/>
    <row r="40" s="21" customFormat="1" ht="18" customHeight="1"/>
    <row r="41" s="21" customFormat="1" ht="18" customHeight="1"/>
    <row r="42" s="21" customFormat="1" ht="18" customHeight="1"/>
    <row r="43" s="21" customFormat="1" ht="18" customHeight="1"/>
    <row r="44" s="21" customFormat="1" ht="18" customHeight="1"/>
    <row r="45" s="21" customFormat="1" ht="18" customHeight="1"/>
    <row r="46" s="21" customFormat="1" ht="18" customHeight="1"/>
    <row r="47" s="21" customFormat="1" ht="18" customHeight="1"/>
    <row r="48" s="21" customFormat="1" ht="18" customHeight="1"/>
    <row r="49" s="21" customFormat="1" ht="18" customHeight="1"/>
    <row r="50" s="21" customFormat="1" ht="18" customHeight="1"/>
    <row r="51" s="21" customFormat="1" ht="18" customHeight="1"/>
    <row r="52" s="21" customFormat="1" ht="18" customHeight="1"/>
    <row r="53" s="21" customFormat="1" ht="18" customHeight="1"/>
    <row r="54" s="21" customFormat="1" ht="18" customHeight="1"/>
    <row r="55" s="21" customFormat="1" ht="18" customHeight="1"/>
    <row r="56" s="21" customFormat="1" ht="18" customHeight="1"/>
    <row r="57" s="21" customFormat="1" ht="18" customHeight="1"/>
    <row r="58" s="21" customFormat="1" ht="18" customHeight="1"/>
    <row r="59" s="21" customFormat="1" ht="18" customHeight="1"/>
    <row r="60" s="21" customFormat="1" ht="18" customHeight="1"/>
    <row r="61" s="21" customFormat="1" ht="18" customHeight="1"/>
    <row r="62" s="21" customFormat="1" ht="18" customHeight="1"/>
    <row r="63" s="21" customFormat="1" ht="18" customHeight="1"/>
    <row r="64" s="21" customFormat="1" ht="18" customHeight="1"/>
    <row r="65" s="21" customFormat="1" ht="18" customHeight="1"/>
    <row r="66" s="21" customFormat="1" ht="18" customHeight="1"/>
    <row r="67" s="21" customFormat="1" ht="18" customHeight="1"/>
    <row r="68" s="21" customFormat="1" ht="18" customHeight="1"/>
    <row r="69" s="21" customFormat="1" ht="18" customHeight="1"/>
    <row r="70" s="21" customFormat="1" ht="18" customHeight="1"/>
    <row r="71" s="21" customFormat="1" ht="18" customHeight="1"/>
    <row r="72" s="21" customFormat="1" ht="18" customHeight="1"/>
    <row r="73" s="21" customFormat="1" ht="18" customHeight="1"/>
    <row r="74" s="21" customFormat="1" ht="18" customHeight="1"/>
    <row r="75" s="21" customFormat="1" ht="18" customHeight="1"/>
    <row r="76" s="21" customFormat="1" ht="18" customHeight="1"/>
    <row r="77" s="21" customFormat="1" ht="18" customHeight="1"/>
    <row r="78" s="21" customFormat="1" ht="18" customHeight="1"/>
    <row r="79" s="21" customFormat="1" ht="18" customHeight="1"/>
    <row r="80" s="21" customFormat="1" ht="18" customHeight="1"/>
    <row r="81" s="21" customFormat="1" ht="18" customHeight="1"/>
    <row r="82" s="21" customFormat="1" ht="18" customHeight="1"/>
    <row r="83" s="21" customFormat="1" ht="18" customHeight="1"/>
    <row r="84" s="21" customFormat="1" ht="18" customHeight="1"/>
    <row r="85" s="21" customFormat="1" ht="18" customHeight="1"/>
    <row r="86" s="21" customFormat="1" ht="18" customHeight="1"/>
    <row r="87" s="21" customFormat="1" ht="18" customHeight="1"/>
    <row r="88" s="21" customFormat="1" ht="18" customHeight="1"/>
    <row r="89" s="21" customFormat="1" ht="18" customHeight="1"/>
    <row r="90" s="21" customFormat="1" ht="18" customHeight="1"/>
    <row r="91" s="21" customFormat="1" ht="18" customHeight="1"/>
    <row r="92" s="21" customFormat="1" ht="18" customHeight="1"/>
    <row r="93" s="21" customFormat="1" ht="18" customHeight="1"/>
    <row r="94" s="21" customFormat="1" ht="18" customHeight="1"/>
    <row r="95" s="21" customFormat="1" ht="18" customHeight="1"/>
    <row r="96" s="21" customFormat="1" ht="18" customHeight="1"/>
    <row r="97" s="21" customFormat="1" ht="18" customHeight="1"/>
    <row r="98" s="21" customFormat="1" ht="18" customHeight="1"/>
    <row r="99" s="21" customFormat="1" ht="18" customHeight="1"/>
    <row r="100" s="21" customFormat="1" ht="18" customHeight="1"/>
    <row r="101" s="21" customFormat="1" ht="18" customHeight="1"/>
    <row r="102" s="21" customFormat="1" ht="18" customHeight="1"/>
    <row r="103" s="21" customFormat="1" ht="18" customHeight="1"/>
    <row r="104" s="21" customFormat="1" ht="18" customHeight="1"/>
    <row r="105" s="21" customFormat="1" ht="18" customHeight="1"/>
    <row r="106" s="21" customFormat="1" ht="18" customHeight="1"/>
    <row r="107" s="21" customFormat="1" ht="18" customHeight="1"/>
    <row r="108" s="21" customFormat="1" ht="18" customHeight="1"/>
    <row r="109" s="21" customFormat="1" ht="18" customHeight="1"/>
    <row r="110" s="21" customFormat="1" ht="18" customHeight="1"/>
    <row r="111" s="21" customFormat="1" ht="18" customHeight="1"/>
    <row r="112" s="21" customFormat="1" ht="18" customHeight="1"/>
    <row r="113" s="21" customFormat="1" ht="18" customHeight="1"/>
    <row r="114" s="21" customFormat="1" ht="18" customHeight="1"/>
    <row r="115" s="21" customFormat="1" ht="18" customHeight="1"/>
    <row r="116" s="21" customFormat="1" ht="18" customHeight="1"/>
    <row r="117" s="21" customFormat="1" ht="18" customHeight="1"/>
    <row r="118" s="21" customFormat="1" ht="18" customHeight="1"/>
    <row r="119" s="21" customFormat="1" ht="18" customHeight="1"/>
    <row r="120" s="21" customFormat="1" ht="18" customHeight="1"/>
    <row r="121" s="21" customFormat="1" ht="18" customHeight="1"/>
    <row r="122" s="21" customFormat="1" ht="18" customHeight="1"/>
    <row r="123" s="21" customFormat="1" ht="18" customHeight="1"/>
    <row r="124" s="21" customFormat="1" ht="18" customHeight="1"/>
    <row r="125" s="21" customFormat="1" ht="18" customHeight="1"/>
    <row r="126" s="21" customFormat="1" ht="18" customHeight="1"/>
    <row r="127" s="21" customFormat="1" ht="18" customHeight="1"/>
    <row r="128" s="21" customFormat="1" ht="18" customHeight="1"/>
    <row r="129" s="21" customFormat="1" ht="18" customHeight="1"/>
    <row r="130" s="21" customFormat="1" ht="18" customHeight="1"/>
    <row r="131" s="21" customFormat="1" ht="18" customHeight="1"/>
    <row r="132" s="21" customFormat="1" ht="18" customHeight="1"/>
  </sheetData>
  <mergeCells count="1">
    <mergeCell ref="A32:H32"/>
  </mergeCells>
  <printOptions/>
  <pageMargins left="0.4" right="0" top="1" bottom="0" header="0.5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workbookViewId="0" topLeftCell="A4">
      <pane xSplit="1" ySplit="8" topLeftCell="B39" activePane="bottomRight" state="frozen"/>
      <selection pane="topLeft" activeCell="A4" sqref="A4"/>
      <selection pane="topRight" activeCell="B4" sqref="B4"/>
      <selection pane="bottomLeft" activeCell="A12" sqref="A12"/>
      <selection pane="bottomRight" activeCell="B4" sqref="B4"/>
    </sheetView>
  </sheetViews>
  <sheetFormatPr defaultColWidth="9.140625" defaultRowHeight="12.75"/>
  <cols>
    <col min="1" max="1" width="63.00390625" style="32" customWidth="1"/>
    <col min="2" max="2" width="20.8515625" style="32" customWidth="1"/>
    <col min="3" max="3" width="2.7109375" style="56" customWidth="1"/>
    <col min="4" max="4" width="20.8515625" style="32" customWidth="1"/>
    <col min="5" max="5" width="15.7109375" style="32" customWidth="1"/>
    <col min="6" max="16384" width="9.140625" style="32" customWidth="1"/>
  </cols>
  <sheetData>
    <row r="1" spans="1:3" ht="15">
      <c r="A1" s="47"/>
      <c r="B1" s="47"/>
      <c r="C1" s="64"/>
    </row>
    <row r="2" spans="1:3" ht="15">
      <c r="A2" s="47"/>
      <c r="B2" s="47"/>
      <c r="C2" s="64"/>
    </row>
    <row r="3" spans="1:3" ht="15">
      <c r="A3" s="47"/>
      <c r="B3" s="47"/>
      <c r="C3" s="64"/>
    </row>
    <row r="4" spans="1:3" ht="15">
      <c r="A4" s="47" t="s">
        <v>98</v>
      </c>
      <c r="B4" s="47"/>
      <c r="C4" s="64"/>
    </row>
    <row r="5" spans="1:3" ht="15">
      <c r="A5" s="47" t="s">
        <v>100</v>
      </c>
      <c r="B5" s="47"/>
      <c r="C5" s="64"/>
    </row>
    <row r="6" spans="1:3" ht="15">
      <c r="A6" s="47" t="s">
        <v>131</v>
      </c>
      <c r="B6" s="47"/>
      <c r="C6" s="64"/>
    </row>
    <row r="7" spans="1:3" ht="15">
      <c r="A7" s="47"/>
      <c r="B7" s="47"/>
      <c r="C7" s="64"/>
    </row>
    <row r="8" spans="2:4" ht="15">
      <c r="B8" s="65" t="s">
        <v>12</v>
      </c>
      <c r="C8" s="66"/>
      <c r="D8" s="65" t="s">
        <v>12</v>
      </c>
    </row>
    <row r="9" spans="2:4" ht="15">
      <c r="B9" s="67" t="s">
        <v>120</v>
      </c>
      <c r="C9" s="66"/>
      <c r="D9" s="67" t="s">
        <v>120</v>
      </c>
    </row>
    <row r="10" spans="2:4" ht="15">
      <c r="B10" s="68" t="s">
        <v>109</v>
      </c>
      <c r="C10" s="66"/>
      <c r="D10" s="68" t="s">
        <v>90</v>
      </c>
    </row>
    <row r="11" spans="2:4" ht="15">
      <c r="B11" s="69" t="s">
        <v>11</v>
      </c>
      <c r="C11" s="66"/>
      <c r="D11" s="69" t="s">
        <v>11</v>
      </c>
    </row>
    <row r="12" ht="13.5" customHeight="1"/>
    <row r="13" ht="15">
      <c r="A13" s="47" t="s">
        <v>31</v>
      </c>
    </row>
    <row r="14" spans="1:4" ht="14.25">
      <c r="A14" s="32" t="s">
        <v>52</v>
      </c>
      <c r="B14" s="31">
        <v>41708</v>
      </c>
      <c r="C14" s="31"/>
      <c r="D14" s="31">
        <v>44004</v>
      </c>
    </row>
    <row r="15" spans="1:4" ht="14.25" customHeight="1">
      <c r="A15" s="32" t="s">
        <v>18</v>
      </c>
      <c r="B15" s="31">
        <v>256888</v>
      </c>
      <c r="C15" s="31"/>
      <c r="D15" s="31">
        <v>228583</v>
      </c>
    </row>
    <row r="16" spans="1:4" ht="14.25" customHeight="1">
      <c r="A16" s="32" t="s">
        <v>39</v>
      </c>
      <c r="B16" s="31">
        <v>11074</v>
      </c>
      <c r="C16" s="31"/>
      <c r="D16" s="31">
        <v>9079</v>
      </c>
    </row>
    <row r="17" spans="1:4" ht="14.25" customHeight="1">
      <c r="A17" s="32" t="s">
        <v>96</v>
      </c>
      <c r="B17" s="31">
        <v>4049</v>
      </c>
      <c r="C17" s="31"/>
      <c r="D17" s="31">
        <v>3207</v>
      </c>
    </row>
    <row r="18" spans="1:4" ht="14.25" customHeight="1">
      <c r="A18" s="32" t="s">
        <v>36</v>
      </c>
      <c r="B18" s="31">
        <v>386</v>
      </c>
      <c r="C18" s="31"/>
      <c r="D18" s="31">
        <v>399</v>
      </c>
    </row>
    <row r="19" spans="2:4" ht="14.25" customHeight="1">
      <c r="B19" s="35"/>
      <c r="C19" s="31"/>
      <c r="D19" s="35"/>
    </row>
    <row r="20" spans="1:4" ht="14.25" customHeight="1">
      <c r="A20" s="47" t="s">
        <v>40</v>
      </c>
      <c r="B20" s="11">
        <f>SUM(B14:B19)</f>
        <v>314105</v>
      </c>
      <c r="C20" s="31"/>
      <c r="D20" s="11">
        <f>SUM(D14:D19)</f>
        <v>285272</v>
      </c>
    </row>
    <row r="21" spans="2:4" ht="14.25" customHeight="1">
      <c r="B21" s="34"/>
      <c r="C21" s="31"/>
      <c r="D21" s="34"/>
    </row>
    <row r="22" spans="1:4" ht="15">
      <c r="A22" s="47" t="s">
        <v>19</v>
      </c>
      <c r="B22" s="34"/>
      <c r="C22" s="31"/>
      <c r="D22" s="34"/>
    </row>
    <row r="23" spans="1:4" ht="14.25">
      <c r="A23" s="70" t="s">
        <v>36</v>
      </c>
      <c r="B23" s="31">
        <v>44439</v>
      </c>
      <c r="C23" s="31"/>
      <c r="D23" s="31">
        <v>52031</v>
      </c>
    </row>
    <row r="24" spans="1:4" ht="14.25">
      <c r="A24" s="70" t="s">
        <v>22</v>
      </c>
      <c r="B24" s="31">
        <v>68650</v>
      </c>
      <c r="C24" s="31"/>
      <c r="D24" s="31">
        <v>68964</v>
      </c>
    </row>
    <row r="25" spans="1:4" ht="14.25">
      <c r="A25" s="70" t="s">
        <v>37</v>
      </c>
      <c r="B25" s="31">
        <v>432</v>
      </c>
      <c r="C25" s="31"/>
      <c r="D25" s="31">
        <v>2188</v>
      </c>
    </row>
    <row r="26" spans="1:4" ht="14.25">
      <c r="A26" s="70" t="s">
        <v>117</v>
      </c>
      <c r="B26" s="31">
        <v>0</v>
      </c>
      <c r="C26" s="31"/>
      <c r="D26" s="31">
        <v>7584</v>
      </c>
    </row>
    <row r="27" spans="1:4" ht="14.25">
      <c r="A27" s="70" t="s">
        <v>23</v>
      </c>
      <c r="B27" s="31">
        <v>40282</v>
      </c>
      <c r="C27" s="31"/>
      <c r="D27" s="31">
        <v>29284</v>
      </c>
    </row>
    <row r="28" spans="1:4" ht="14.25">
      <c r="A28" s="70"/>
      <c r="B28" s="31"/>
      <c r="C28" s="31"/>
      <c r="D28" s="31"/>
    </row>
    <row r="29" spans="1:4" ht="15">
      <c r="A29" s="47" t="s">
        <v>41</v>
      </c>
      <c r="B29" s="11">
        <f>SUM(B23:B28)</f>
        <v>153803</v>
      </c>
      <c r="C29" s="31"/>
      <c r="D29" s="11">
        <f>SUM(D23:D28)</f>
        <v>160051</v>
      </c>
    </row>
    <row r="30" spans="2:4" ht="14.25">
      <c r="B30" s="31"/>
      <c r="C30" s="31"/>
      <c r="D30" s="31"/>
    </row>
    <row r="31" spans="1:4" ht="15.75" thickBot="1">
      <c r="A31" s="47" t="s">
        <v>32</v>
      </c>
      <c r="B31" s="71">
        <f>B20+B29</f>
        <v>467908</v>
      </c>
      <c r="C31" s="72"/>
      <c r="D31" s="71">
        <f>D20+D29</f>
        <v>445323</v>
      </c>
    </row>
    <row r="32" spans="2:4" ht="15" thickTop="1">
      <c r="B32" s="34"/>
      <c r="C32" s="31"/>
      <c r="D32" s="34"/>
    </row>
    <row r="33" spans="1:4" ht="15">
      <c r="A33" s="47" t="s">
        <v>33</v>
      </c>
      <c r="B33" s="34"/>
      <c r="C33" s="31"/>
      <c r="D33" s="34"/>
    </row>
    <row r="34" spans="1:4" ht="15">
      <c r="A34" s="47"/>
      <c r="B34" s="34"/>
      <c r="C34" s="31"/>
      <c r="D34" s="34"/>
    </row>
    <row r="35" spans="1:4" ht="15">
      <c r="A35" s="47" t="s">
        <v>42</v>
      </c>
      <c r="B35" s="34"/>
      <c r="C35" s="31"/>
      <c r="D35" s="34"/>
    </row>
    <row r="36" spans="1:4" ht="14.25" customHeight="1">
      <c r="A36" s="32" t="s">
        <v>21</v>
      </c>
      <c r="B36" s="31">
        <v>96495</v>
      </c>
      <c r="C36" s="31"/>
      <c r="D36" s="31">
        <v>96495</v>
      </c>
    </row>
    <row r="37" spans="1:4" ht="15" customHeight="1">
      <c r="A37" s="32" t="s">
        <v>2</v>
      </c>
      <c r="B37" s="31">
        <v>122631</v>
      </c>
      <c r="C37" s="31"/>
      <c r="D37" s="31">
        <v>92913</v>
      </c>
    </row>
    <row r="38" spans="1:4" ht="14.25" customHeight="1">
      <c r="A38" s="47"/>
      <c r="B38" s="35"/>
      <c r="C38" s="31"/>
      <c r="D38" s="35"/>
    </row>
    <row r="39" spans="1:4" ht="14.25" customHeight="1">
      <c r="A39" s="47" t="s">
        <v>43</v>
      </c>
      <c r="B39" s="31">
        <f>SUM(B36:B38)</f>
        <v>219126</v>
      </c>
      <c r="C39" s="31"/>
      <c r="D39" s="31">
        <f>SUM(D36:D38)</f>
        <v>189408</v>
      </c>
    </row>
    <row r="40" spans="1:4" ht="15">
      <c r="A40" s="47" t="s">
        <v>118</v>
      </c>
      <c r="B40" s="31">
        <v>63041</v>
      </c>
      <c r="C40" s="31"/>
      <c r="D40" s="31">
        <v>23260</v>
      </c>
    </row>
    <row r="41" spans="1:4" ht="15">
      <c r="A41" s="47"/>
      <c r="B41" s="31"/>
      <c r="C41" s="31"/>
      <c r="D41" s="31"/>
    </row>
    <row r="42" spans="1:4" ht="15">
      <c r="A42" s="47" t="s">
        <v>27</v>
      </c>
      <c r="B42" s="11">
        <f>B39+B40</f>
        <v>282167</v>
      </c>
      <c r="C42" s="31"/>
      <c r="D42" s="11">
        <f>D39+D40</f>
        <v>212668</v>
      </c>
    </row>
    <row r="43" spans="1:4" ht="15">
      <c r="A43" s="47"/>
      <c r="B43" s="34"/>
      <c r="C43" s="31"/>
      <c r="D43" s="34"/>
    </row>
    <row r="44" spans="1:4" ht="15">
      <c r="A44" s="47" t="s">
        <v>28</v>
      </c>
      <c r="B44" s="34"/>
      <c r="C44" s="31"/>
      <c r="D44" s="34"/>
    </row>
    <row r="45" spans="1:4" ht="14.25" customHeight="1">
      <c r="A45" s="70" t="s">
        <v>104</v>
      </c>
      <c r="B45" s="31">
        <v>11585</v>
      </c>
      <c r="C45" s="31"/>
      <c r="D45" s="31">
        <v>8565</v>
      </c>
    </row>
    <row r="46" spans="1:4" ht="14.25" customHeight="1">
      <c r="A46" s="70" t="s">
        <v>63</v>
      </c>
      <c r="B46" s="31">
        <v>1768</v>
      </c>
      <c r="C46" s="31"/>
      <c r="D46" s="31">
        <v>904</v>
      </c>
    </row>
    <row r="47" spans="1:4" ht="14.25" customHeight="1">
      <c r="A47" s="70" t="s">
        <v>53</v>
      </c>
      <c r="B47" s="39">
        <v>56242</v>
      </c>
      <c r="C47" s="31"/>
      <c r="D47" s="39">
        <v>61592</v>
      </c>
    </row>
    <row r="48" spans="1:4" ht="14.25" customHeight="1">
      <c r="A48" s="70" t="s">
        <v>74</v>
      </c>
      <c r="B48" s="39">
        <v>8571</v>
      </c>
      <c r="C48" s="31"/>
      <c r="D48" s="39">
        <v>39885</v>
      </c>
    </row>
    <row r="49" spans="1:4" ht="14.25" customHeight="1">
      <c r="A49" s="70"/>
      <c r="B49" s="35"/>
      <c r="C49" s="31"/>
      <c r="D49" s="35"/>
    </row>
    <row r="50" spans="1:4" ht="15">
      <c r="A50" s="47" t="s">
        <v>44</v>
      </c>
      <c r="B50" s="11">
        <f>SUM(B45:B49)</f>
        <v>78166</v>
      </c>
      <c r="C50" s="31"/>
      <c r="D50" s="11">
        <f>SUM(D45:D49)</f>
        <v>110946</v>
      </c>
    </row>
    <row r="51" spans="1:4" ht="15">
      <c r="A51" s="47"/>
      <c r="B51" s="31"/>
      <c r="C51" s="31"/>
      <c r="D51" s="31"/>
    </row>
    <row r="52" spans="1:4" ht="15">
      <c r="A52" s="47" t="s">
        <v>20</v>
      </c>
      <c r="B52" s="34"/>
      <c r="C52" s="31"/>
      <c r="D52" s="34"/>
    </row>
    <row r="53" spans="1:4" ht="14.25">
      <c r="A53" s="70" t="s">
        <v>56</v>
      </c>
      <c r="B53" s="31">
        <v>51930</v>
      </c>
      <c r="C53" s="31"/>
      <c r="D53" s="31">
        <v>54304</v>
      </c>
    </row>
    <row r="54" spans="1:4" ht="14.25">
      <c r="A54" s="70" t="s">
        <v>53</v>
      </c>
      <c r="B54" s="31">
        <v>55645</v>
      </c>
      <c r="C54" s="31"/>
      <c r="D54" s="31">
        <v>67405</v>
      </c>
    </row>
    <row r="55" spans="1:4" ht="14.25" hidden="1">
      <c r="A55" s="70" t="s">
        <v>0</v>
      </c>
      <c r="B55" s="31">
        <v>0</v>
      </c>
      <c r="C55" s="31"/>
      <c r="D55" s="31">
        <v>0</v>
      </c>
    </row>
    <row r="56" spans="1:4" ht="14.25" hidden="1">
      <c r="A56" s="70" t="s">
        <v>26</v>
      </c>
      <c r="B56" s="31">
        <v>0</v>
      </c>
      <c r="C56" s="31"/>
      <c r="D56" s="31">
        <v>0</v>
      </c>
    </row>
    <row r="57" spans="1:4" ht="14.25">
      <c r="A57" s="70"/>
      <c r="B57" s="35"/>
      <c r="C57" s="31"/>
      <c r="D57" s="35"/>
    </row>
    <row r="58" spans="1:4" ht="15">
      <c r="A58" s="73" t="s">
        <v>45</v>
      </c>
      <c r="B58" s="11">
        <f>SUM(B53:B57)</f>
        <v>107575</v>
      </c>
      <c r="C58" s="31"/>
      <c r="D58" s="11">
        <f>SUM(D53:D57)</f>
        <v>121709</v>
      </c>
    </row>
    <row r="59" spans="2:4" ht="14.25">
      <c r="B59" s="31"/>
      <c r="C59" s="31"/>
      <c r="D59" s="31"/>
    </row>
    <row r="60" spans="1:4" ht="15">
      <c r="A60" s="73" t="s">
        <v>34</v>
      </c>
      <c r="B60" s="35">
        <f>B50+B58</f>
        <v>185741</v>
      </c>
      <c r="C60" s="31"/>
      <c r="D60" s="35">
        <f>D50+D58</f>
        <v>232655</v>
      </c>
    </row>
    <row r="61" spans="2:4" ht="14.25">
      <c r="B61" s="35"/>
      <c r="C61" s="31"/>
      <c r="D61" s="35"/>
    </row>
    <row r="62" spans="1:4" ht="15.75" thickBot="1">
      <c r="A62" s="47" t="s">
        <v>35</v>
      </c>
      <c r="B62" s="71">
        <f>B42+B60</f>
        <v>467908</v>
      </c>
      <c r="C62" s="72"/>
      <c r="D62" s="71">
        <f>D42+D60</f>
        <v>445323</v>
      </c>
    </row>
    <row r="63" spans="1:4" ht="15.75" thickTop="1">
      <c r="A63" s="47"/>
      <c r="B63" s="72"/>
      <c r="C63" s="72"/>
      <c r="D63" s="72"/>
    </row>
    <row r="64" spans="1:4" ht="15">
      <c r="A64" s="47"/>
      <c r="B64" s="72"/>
      <c r="C64" s="72"/>
      <c r="D64" s="72"/>
    </row>
    <row r="65" ht="15.75" customHeight="1">
      <c r="A65" s="46" t="s">
        <v>99</v>
      </c>
    </row>
    <row r="66" ht="15.75" customHeight="1">
      <c r="A66" s="46" t="s">
        <v>111</v>
      </c>
    </row>
    <row r="68" spans="2:4" ht="14.25">
      <c r="B68" s="74"/>
      <c r="D68" s="74"/>
    </row>
    <row r="69" ht="14.25">
      <c r="A69" s="75"/>
    </row>
    <row r="70" spans="1:4" ht="14.25">
      <c r="A70" s="56"/>
      <c r="B70" s="31"/>
      <c r="C70" s="31"/>
      <c r="D70" s="31"/>
    </row>
    <row r="71" spans="1:4" ht="14.25">
      <c r="A71" s="56"/>
      <c r="B71" s="56"/>
      <c r="D71" s="56"/>
    </row>
    <row r="72" spans="1:4" ht="14.25">
      <c r="A72" s="56"/>
      <c r="B72" s="76"/>
      <c r="D72" s="56"/>
    </row>
    <row r="73" spans="2:4" ht="14.25">
      <c r="B73" s="56"/>
      <c r="D73" s="56"/>
    </row>
  </sheetData>
  <printOptions/>
  <pageMargins left="0.5" right="0" top="0.65" bottom="0" header="0.5" footer="0"/>
  <pageSetup horizontalDpi="600" verticalDpi="600" orientation="portrait" paperSize="9" scale="85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F69"/>
  <sheetViews>
    <sheetView workbookViewId="0" topLeftCell="A5">
      <pane xSplit="1" ySplit="8" topLeftCell="B37" activePane="bottomRight" state="frozen"/>
      <selection pane="topLeft" activeCell="A5" sqref="A5"/>
      <selection pane="topRight" activeCell="B5" sqref="B5"/>
      <selection pane="bottomLeft" activeCell="A13" sqref="A13"/>
      <selection pane="bottomRight" activeCell="D64" sqref="D64"/>
    </sheetView>
  </sheetViews>
  <sheetFormatPr defaultColWidth="9.140625" defaultRowHeight="12.75"/>
  <cols>
    <col min="1" max="1" width="59.421875" style="32" customWidth="1"/>
    <col min="2" max="2" width="17.7109375" style="32" customWidth="1"/>
    <col min="3" max="3" width="4.7109375" style="56" customWidth="1"/>
    <col min="4" max="4" width="17.7109375" style="32" customWidth="1"/>
    <col min="5" max="5" width="9.140625" style="32" customWidth="1"/>
    <col min="6" max="6" width="12.28125" style="32" bestFit="1" customWidth="1"/>
    <col min="7" max="16384" width="9.140625" style="32" customWidth="1"/>
  </cols>
  <sheetData>
    <row r="5" ht="15">
      <c r="A5" s="47" t="s">
        <v>98</v>
      </c>
    </row>
    <row r="6" ht="15">
      <c r="A6" s="47" t="s">
        <v>102</v>
      </c>
    </row>
    <row r="7" ht="15">
      <c r="A7" s="47" t="s">
        <v>127</v>
      </c>
    </row>
    <row r="9" spans="2:4" ht="14.25">
      <c r="B9" s="41">
        <v>2011</v>
      </c>
      <c r="C9" s="77"/>
      <c r="D9" s="41">
        <v>2010</v>
      </c>
    </row>
    <row r="10" spans="2:4" ht="14.25">
      <c r="B10" s="41" t="s">
        <v>132</v>
      </c>
      <c r="C10" s="78"/>
      <c r="D10" s="41" t="s">
        <v>132</v>
      </c>
    </row>
    <row r="11" spans="2:4" ht="14.25">
      <c r="B11" s="50" t="s">
        <v>120</v>
      </c>
      <c r="C11" s="79"/>
      <c r="D11" s="50" t="s">
        <v>120</v>
      </c>
    </row>
    <row r="12" spans="2:4" ht="14.25">
      <c r="B12" s="80" t="s">
        <v>11</v>
      </c>
      <c r="C12" s="78"/>
      <c r="D12" s="80" t="s">
        <v>11</v>
      </c>
    </row>
    <row r="13" spans="2:4" ht="14.25">
      <c r="B13" s="78"/>
      <c r="C13" s="78"/>
      <c r="D13" s="78"/>
    </row>
    <row r="14" spans="1:4" ht="14.25">
      <c r="A14" s="81" t="s">
        <v>61</v>
      </c>
      <c r="B14" s="78"/>
      <c r="C14" s="78"/>
      <c r="D14" s="78"/>
    </row>
    <row r="15" spans="1:6" ht="14.25">
      <c r="A15" s="32" t="s">
        <v>57</v>
      </c>
      <c r="B15" s="30">
        <v>43474</v>
      </c>
      <c r="C15" s="44"/>
      <c r="D15" s="30">
        <v>21113.256876242485</v>
      </c>
      <c r="F15" s="34"/>
    </row>
    <row r="16" spans="1:6" ht="14.25">
      <c r="A16" s="82" t="s">
        <v>58</v>
      </c>
      <c r="B16" s="30"/>
      <c r="C16" s="44"/>
      <c r="D16" s="30"/>
      <c r="F16" s="34"/>
    </row>
    <row r="17" spans="1:6" ht="14.25">
      <c r="A17" s="83" t="s">
        <v>64</v>
      </c>
      <c r="B17" s="30">
        <v>22130</v>
      </c>
      <c r="C17" s="44"/>
      <c r="D17" s="30">
        <v>19448</v>
      </c>
      <c r="F17" s="34"/>
    </row>
    <row r="18" spans="1:6" ht="14.25">
      <c r="A18" s="83" t="s">
        <v>65</v>
      </c>
      <c r="B18" s="30">
        <v>3062</v>
      </c>
      <c r="C18" s="44"/>
      <c r="D18" s="30">
        <v>2520</v>
      </c>
      <c r="F18" s="34"/>
    </row>
    <row r="19" spans="1:6" ht="14.25">
      <c r="A19" s="83" t="s">
        <v>126</v>
      </c>
      <c r="B19" s="30">
        <v>1333</v>
      </c>
      <c r="C19" s="44"/>
      <c r="D19" s="30">
        <v>0</v>
      </c>
      <c r="F19" s="34"/>
    </row>
    <row r="20" spans="1:6" ht="14.25">
      <c r="A20" s="83" t="s">
        <v>66</v>
      </c>
      <c r="B20" s="30">
        <v>5664</v>
      </c>
      <c r="C20" s="44"/>
      <c r="D20" s="30">
        <v>7190.527452564226</v>
      </c>
      <c r="F20" s="34"/>
    </row>
    <row r="21" spans="1:6" ht="14.25">
      <c r="A21" s="83" t="s">
        <v>67</v>
      </c>
      <c r="B21" s="30">
        <v>-2618</v>
      </c>
      <c r="C21" s="44"/>
      <c r="D21" s="30">
        <v>-1618.05892500001</v>
      </c>
      <c r="F21" s="34"/>
    </row>
    <row r="22" spans="1:6" ht="14.25">
      <c r="A22" s="83" t="s">
        <v>68</v>
      </c>
      <c r="B22" s="30">
        <v>421</v>
      </c>
      <c r="C22" s="44"/>
      <c r="D22" s="30">
        <v>2255</v>
      </c>
      <c r="F22" s="34"/>
    </row>
    <row r="23" spans="2:6" ht="14.25">
      <c r="B23" s="33"/>
      <c r="C23" s="44"/>
      <c r="D23" s="33"/>
      <c r="F23" s="34"/>
    </row>
    <row r="24" spans="1:6" ht="14.25">
      <c r="A24" s="32" t="s">
        <v>59</v>
      </c>
      <c r="B24" s="30">
        <f>SUM(B15:B23)</f>
        <v>73466</v>
      </c>
      <c r="C24" s="44"/>
      <c r="D24" s="30">
        <f>SUM(D15:D23)</f>
        <v>50908.7254038067</v>
      </c>
      <c r="F24" s="34"/>
    </row>
    <row r="25" spans="1:6" ht="14.25">
      <c r="A25" s="83" t="s">
        <v>113</v>
      </c>
      <c r="B25" s="30">
        <v>9844</v>
      </c>
      <c r="C25" s="44"/>
      <c r="D25" s="30">
        <v>-24035</v>
      </c>
      <c r="F25" s="34"/>
    </row>
    <row r="26" spans="1:6" ht="14.25">
      <c r="A26" s="83" t="s">
        <v>69</v>
      </c>
      <c r="B26" s="30">
        <v>-3247</v>
      </c>
      <c r="C26" s="44"/>
      <c r="D26" s="30">
        <v>-7401</v>
      </c>
      <c r="F26" s="34"/>
    </row>
    <row r="27" spans="1:6" ht="14.25">
      <c r="A27" s="83" t="s">
        <v>71</v>
      </c>
      <c r="B27" s="30">
        <v>350</v>
      </c>
      <c r="C27" s="44"/>
      <c r="D27" s="30">
        <v>357</v>
      </c>
      <c r="F27" s="34"/>
    </row>
    <row r="28" spans="2:6" ht="14.25">
      <c r="B28" s="33"/>
      <c r="C28" s="44"/>
      <c r="D28" s="33"/>
      <c r="F28" s="34"/>
    </row>
    <row r="29" spans="1:6" ht="14.25">
      <c r="A29" s="32" t="s">
        <v>121</v>
      </c>
      <c r="B29" s="31">
        <f>SUM(B24:B28)+0.1</f>
        <v>80413.1</v>
      </c>
      <c r="C29" s="31"/>
      <c r="D29" s="31">
        <f>SUM(D24:D28)</f>
        <v>19829.725403806697</v>
      </c>
      <c r="F29" s="34"/>
    </row>
    <row r="30" spans="2:6" ht="14.25">
      <c r="B30" s="35"/>
      <c r="C30" s="31"/>
      <c r="D30" s="35"/>
      <c r="F30" s="34"/>
    </row>
    <row r="31" spans="2:6" ht="14.25">
      <c r="B31" s="74"/>
      <c r="C31" s="31"/>
      <c r="F31" s="34"/>
    </row>
    <row r="32" spans="1:6" ht="14.25">
      <c r="A32" s="81" t="s">
        <v>60</v>
      </c>
      <c r="B32" s="74"/>
      <c r="C32" s="31"/>
      <c r="F32" s="34"/>
    </row>
    <row r="33" spans="1:6" ht="14.25">
      <c r="A33" s="83" t="s">
        <v>72</v>
      </c>
      <c r="B33" s="34">
        <v>-31007</v>
      </c>
      <c r="C33" s="31"/>
      <c r="D33" s="34">
        <v>-21119</v>
      </c>
      <c r="F33" s="34"/>
    </row>
    <row r="34" spans="1:6" ht="14.25">
      <c r="A34" s="83" t="s">
        <v>116</v>
      </c>
      <c r="B34" s="34">
        <v>9038</v>
      </c>
      <c r="C34" s="31"/>
      <c r="D34" s="34">
        <v>2</v>
      </c>
      <c r="F34" s="34"/>
    </row>
    <row r="35" spans="1:6" ht="14.25">
      <c r="A35" s="83" t="s">
        <v>130</v>
      </c>
      <c r="B35" s="34">
        <v>27363</v>
      </c>
      <c r="C35" s="31"/>
      <c r="D35" s="34">
        <v>0</v>
      </c>
      <c r="F35" s="34"/>
    </row>
    <row r="36" spans="1:6" ht="14.25">
      <c r="A36" s="83" t="s">
        <v>135</v>
      </c>
      <c r="B36" s="34">
        <v>624</v>
      </c>
      <c r="C36" s="31"/>
      <c r="D36" s="34">
        <v>360</v>
      </c>
      <c r="F36" s="34"/>
    </row>
    <row r="37" spans="2:6" ht="14.25">
      <c r="B37" s="84"/>
      <c r="C37" s="31"/>
      <c r="D37" s="85"/>
      <c r="F37" s="34"/>
    </row>
    <row r="38" spans="1:6" ht="14.25">
      <c r="A38" s="32" t="s">
        <v>134</v>
      </c>
      <c r="B38" s="31">
        <f>SUM(B33:B37)</f>
        <v>6018</v>
      </c>
      <c r="C38" s="31"/>
      <c r="D38" s="31">
        <f>SUM(D33:D37)</f>
        <v>-20757</v>
      </c>
      <c r="F38" s="34"/>
    </row>
    <row r="39" spans="2:6" ht="14.25">
      <c r="B39" s="35"/>
      <c r="C39" s="31"/>
      <c r="D39" s="35"/>
      <c r="F39" s="34"/>
    </row>
    <row r="40" spans="2:6" ht="14.25">
      <c r="B40" s="31"/>
      <c r="C40" s="31"/>
      <c r="D40" s="31"/>
      <c r="F40" s="34"/>
    </row>
    <row r="41" spans="1:6" ht="14.25">
      <c r="A41" s="81" t="s">
        <v>62</v>
      </c>
      <c r="B41" s="31"/>
      <c r="C41" s="31"/>
      <c r="D41" s="31"/>
      <c r="F41" s="34"/>
    </row>
    <row r="42" spans="1:6" ht="14.25">
      <c r="A42" s="83" t="s">
        <v>115</v>
      </c>
      <c r="B42" s="31">
        <v>-58816</v>
      </c>
      <c r="C42" s="31"/>
      <c r="D42" s="31">
        <v>-20203</v>
      </c>
      <c r="F42" s="34"/>
    </row>
    <row r="43" spans="1:6" ht="14.25">
      <c r="A43" s="83" t="s">
        <v>73</v>
      </c>
      <c r="B43" s="31">
        <v>-10711</v>
      </c>
      <c r="C43" s="31"/>
      <c r="D43" s="31">
        <v>-6229</v>
      </c>
      <c r="F43" s="34"/>
    </row>
    <row r="44" spans="1:6" ht="14.25">
      <c r="A44" s="83" t="s">
        <v>70</v>
      </c>
      <c r="B44" s="30">
        <v>-6738</v>
      </c>
      <c r="C44" s="44"/>
      <c r="D44" s="30">
        <v>-7784.804320181495</v>
      </c>
      <c r="F44" s="34"/>
    </row>
    <row r="45" spans="1:6" ht="14.25">
      <c r="A45" s="83" t="s">
        <v>133</v>
      </c>
      <c r="B45" s="31">
        <v>0</v>
      </c>
      <c r="C45" s="31"/>
      <c r="D45" s="31">
        <v>31206</v>
      </c>
      <c r="F45" s="34"/>
    </row>
    <row r="46" spans="2:6" ht="14.25">
      <c r="B46" s="35"/>
      <c r="C46" s="31"/>
      <c r="D46" s="35"/>
      <c r="F46" s="34"/>
    </row>
    <row r="47" spans="1:6" ht="14.25">
      <c r="A47" s="32" t="s">
        <v>114</v>
      </c>
      <c r="B47" s="38">
        <f>SUM(B40:B46)</f>
        <v>-76265</v>
      </c>
      <c r="C47" s="31"/>
      <c r="D47" s="38">
        <f>SUM(D40:D46)</f>
        <v>-3010.8043201814944</v>
      </c>
      <c r="F47" s="34"/>
    </row>
    <row r="48" spans="2:6" ht="14.25">
      <c r="B48" s="35"/>
      <c r="C48" s="31"/>
      <c r="D48" s="35"/>
      <c r="F48" s="34"/>
    </row>
    <row r="49" spans="2:6" ht="14.25">
      <c r="B49" s="34"/>
      <c r="C49" s="31"/>
      <c r="D49" s="34"/>
      <c r="F49" s="34"/>
    </row>
    <row r="50" spans="1:6" ht="14.25">
      <c r="A50" s="32" t="s">
        <v>122</v>
      </c>
      <c r="B50" s="34">
        <f>B29+B38+B47</f>
        <v>10166.100000000006</v>
      </c>
      <c r="C50" s="31"/>
      <c r="D50" s="34">
        <f>D29+D38+D47</f>
        <v>-3938.0789163747977</v>
      </c>
      <c r="F50" s="34"/>
    </row>
    <row r="51" spans="2:6" ht="14.25">
      <c r="B51" s="34"/>
      <c r="C51" s="31"/>
      <c r="D51" s="34"/>
      <c r="F51" s="34"/>
    </row>
    <row r="52" spans="1:6" ht="14.25">
      <c r="A52" s="32" t="s">
        <v>54</v>
      </c>
      <c r="B52" s="34">
        <v>832</v>
      </c>
      <c r="C52" s="31"/>
      <c r="D52" s="34">
        <v>1757</v>
      </c>
      <c r="F52" s="34"/>
    </row>
    <row r="53" spans="2:6" ht="14.25">
      <c r="B53" s="34"/>
      <c r="C53" s="31"/>
      <c r="D53" s="34"/>
      <c r="F53" s="34"/>
    </row>
    <row r="54" spans="1:6" ht="14.25">
      <c r="A54" s="32" t="s">
        <v>24</v>
      </c>
      <c r="B54" s="34">
        <v>29284</v>
      </c>
      <c r="C54" s="31"/>
      <c r="D54" s="34">
        <v>31465</v>
      </c>
      <c r="F54" s="34"/>
    </row>
    <row r="55" spans="2:6" ht="14.25">
      <c r="B55" s="35"/>
      <c r="C55" s="31"/>
      <c r="D55" s="35"/>
      <c r="F55" s="34"/>
    </row>
    <row r="56" spans="1:6" ht="14.25">
      <c r="A56" s="32" t="s">
        <v>25</v>
      </c>
      <c r="B56" s="34">
        <f>SUM(B50:B55)</f>
        <v>40282.100000000006</v>
      </c>
      <c r="C56" s="31"/>
      <c r="D56" s="34">
        <f>SUM(D50:D55)</f>
        <v>29283.921083625202</v>
      </c>
      <c r="F56" s="34"/>
    </row>
    <row r="57" spans="2:6" ht="15" thickBot="1">
      <c r="B57" s="36"/>
      <c r="C57" s="31"/>
      <c r="D57" s="36"/>
      <c r="F57" s="34"/>
    </row>
    <row r="58" spans="2:6" ht="18.75" customHeight="1" thickTop="1">
      <c r="B58" s="34"/>
      <c r="C58" s="31"/>
      <c r="F58" s="34"/>
    </row>
    <row r="59" spans="1:6" ht="14.25">
      <c r="A59" s="46" t="s">
        <v>99</v>
      </c>
      <c r="B59" s="44"/>
      <c r="C59" s="44"/>
      <c r="D59" s="44"/>
      <c r="F59" s="34"/>
    </row>
    <row r="60" spans="1:6" ht="14.25">
      <c r="A60" s="46" t="s">
        <v>111</v>
      </c>
      <c r="B60" s="44"/>
      <c r="C60" s="44"/>
      <c r="D60" s="44"/>
      <c r="F60" s="34"/>
    </row>
    <row r="61" spans="2:6" ht="14.25">
      <c r="B61" s="78"/>
      <c r="C61" s="78"/>
      <c r="D61" s="78"/>
      <c r="F61" s="34"/>
    </row>
    <row r="62" spans="2:6" ht="14.25">
      <c r="B62" s="78"/>
      <c r="C62" s="78"/>
      <c r="D62" s="78"/>
      <c r="F62" s="34"/>
    </row>
    <row r="63" ht="14.25">
      <c r="F63" s="34"/>
    </row>
    <row r="64" ht="14.25">
      <c r="F64" s="34"/>
    </row>
    <row r="65" spans="2:6" ht="14.25">
      <c r="B65" s="34"/>
      <c r="D65" s="74"/>
      <c r="F65" s="34"/>
    </row>
    <row r="66" ht="14.25">
      <c r="F66" s="34"/>
    </row>
    <row r="67" ht="14.25">
      <c r="F67" s="34"/>
    </row>
    <row r="68" ht="14.25">
      <c r="F68" s="34"/>
    </row>
    <row r="69" ht="14.25">
      <c r="F69" s="34"/>
    </row>
  </sheetData>
  <printOptions/>
  <pageMargins left="1" right="0" top="0.65" bottom="0" header="0.65" footer="0"/>
  <pageSetup horizontalDpi="600" verticalDpi="600" orientation="portrait" paperSize="9" scale="92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tabSelected="1" workbookViewId="0" topLeftCell="A2">
      <pane xSplit="1" ySplit="10" topLeftCell="B12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P23" sqref="P23"/>
    </sheetView>
  </sheetViews>
  <sheetFormatPr defaultColWidth="9.140625" defaultRowHeight="12.75"/>
  <cols>
    <col min="1" max="1" width="36.28125" style="86" customWidth="1"/>
    <col min="2" max="2" width="12.7109375" style="86" customWidth="1"/>
    <col min="3" max="3" width="1.57421875" style="87" customWidth="1"/>
    <col min="4" max="4" width="12.7109375" style="86" customWidth="1"/>
    <col min="5" max="5" width="1.57421875" style="87" customWidth="1"/>
    <col min="6" max="6" width="12.7109375" style="87" customWidth="1"/>
    <col min="7" max="7" width="1.57421875" style="87" customWidth="1"/>
    <col min="8" max="8" width="12.7109375" style="87" customWidth="1"/>
    <col min="9" max="9" width="1.57421875" style="87" customWidth="1"/>
    <col min="10" max="10" width="12.7109375" style="86" customWidth="1"/>
    <col min="11" max="11" width="1.57421875" style="86" customWidth="1"/>
    <col min="12" max="12" width="12.7109375" style="86" customWidth="1"/>
    <col min="13" max="13" width="1.57421875" style="86" customWidth="1"/>
    <col min="14" max="14" width="14.421875" style="86" customWidth="1"/>
    <col min="15" max="15" width="1.57421875" style="87" customWidth="1"/>
    <col min="16" max="16" width="12.7109375" style="86" customWidth="1"/>
    <col min="17" max="17" width="12.8515625" style="86" customWidth="1"/>
    <col min="18" max="16384" width="9.140625" style="86" customWidth="1"/>
  </cols>
  <sheetData>
    <row r="1" ht="22.5" customHeight="1"/>
    <row r="2" ht="22.5" customHeight="1">
      <c r="A2" s="47" t="s">
        <v>98</v>
      </c>
    </row>
    <row r="3" ht="15">
      <c r="A3" s="88" t="s">
        <v>47</v>
      </c>
    </row>
    <row r="4" ht="15">
      <c r="A4" s="88" t="s">
        <v>127</v>
      </c>
    </row>
    <row r="5" spans="1:19" ht="21.75" customHeight="1">
      <c r="A5" s="89"/>
      <c r="Q5" s="113"/>
      <c r="R5" s="113"/>
      <c r="S5" s="113"/>
    </row>
    <row r="6" spans="1:16" ht="15">
      <c r="A6" s="89"/>
      <c r="B6" s="114" t="s">
        <v>46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N6" s="90" t="s">
        <v>119</v>
      </c>
      <c r="P6" s="90" t="s">
        <v>4</v>
      </c>
    </row>
    <row r="7" spans="4:16" ht="14.25">
      <c r="D7" s="114" t="s">
        <v>51</v>
      </c>
      <c r="E7" s="114"/>
      <c r="F7" s="115"/>
      <c r="J7" s="90" t="s">
        <v>50</v>
      </c>
      <c r="N7" s="90" t="s">
        <v>29</v>
      </c>
      <c r="P7" s="90" t="s">
        <v>30</v>
      </c>
    </row>
    <row r="8" spans="4:9" ht="14.25">
      <c r="D8" s="90"/>
      <c r="E8" s="91"/>
      <c r="F8" s="91"/>
      <c r="G8" s="91"/>
      <c r="H8" s="91"/>
      <c r="I8" s="91"/>
    </row>
    <row r="9" spans="2:16" ht="14.25">
      <c r="B9" s="90" t="s">
        <v>15</v>
      </c>
      <c r="D9" s="90" t="s">
        <v>15</v>
      </c>
      <c r="E9" s="91"/>
      <c r="F9" s="91" t="s">
        <v>55</v>
      </c>
      <c r="G9" s="91"/>
      <c r="H9" s="91" t="s">
        <v>49</v>
      </c>
      <c r="I9" s="91"/>
      <c r="J9" s="90" t="s">
        <v>13</v>
      </c>
      <c r="K9" s="90"/>
      <c r="L9" s="90"/>
      <c r="M9" s="90"/>
      <c r="N9" s="90"/>
      <c r="P9" s="90"/>
    </row>
    <row r="10" spans="2:16" ht="14.25">
      <c r="B10" s="90" t="s">
        <v>16</v>
      </c>
      <c r="C10" s="92"/>
      <c r="D10" s="90" t="s">
        <v>48</v>
      </c>
      <c r="E10" s="92"/>
      <c r="F10" s="91" t="s">
        <v>3</v>
      </c>
      <c r="G10" s="92"/>
      <c r="H10" s="91" t="s">
        <v>3</v>
      </c>
      <c r="I10" s="92"/>
      <c r="J10" s="90" t="s">
        <v>14</v>
      </c>
      <c r="K10" s="90"/>
      <c r="L10" s="90" t="s">
        <v>4</v>
      </c>
      <c r="M10" s="90"/>
      <c r="N10" s="90"/>
      <c r="O10" s="92"/>
      <c r="P10" s="90"/>
    </row>
    <row r="11" spans="2:16" ht="14.25">
      <c r="B11" s="93" t="s">
        <v>11</v>
      </c>
      <c r="C11" s="91"/>
      <c r="D11" s="93" t="s">
        <v>11</v>
      </c>
      <c r="E11" s="91"/>
      <c r="F11" s="93" t="s">
        <v>11</v>
      </c>
      <c r="G11" s="91"/>
      <c r="H11" s="93" t="s">
        <v>11</v>
      </c>
      <c r="I11" s="91"/>
      <c r="J11" s="93" t="s">
        <v>11</v>
      </c>
      <c r="K11" s="91"/>
      <c r="L11" s="93" t="s">
        <v>11</v>
      </c>
      <c r="M11" s="91"/>
      <c r="N11" s="93" t="s">
        <v>11</v>
      </c>
      <c r="O11" s="91"/>
      <c r="P11" s="93" t="s">
        <v>11</v>
      </c>
    </row>
    <row r="12" spans="2:16" ht="14.25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4" spans="1:17" ht="14.25">
      <c r="A14" s="94" t="s">
        <v>112</v>
      </c>
      <c r="B14" s="95">
        <v>96495</v>
      </c>
      <c r="C14" s="96"/>
      <c r="D14" s="95">
        <v>12504</v>
      </c>
      <c r="E14" s="96"/>
      <c r="F14" s="96">
        <v>6975</v>
      </c>
      <c r="G14" s="96"/>
      <c r="H14" s="95">
        <v>4878</v>
      </c>
      <c r="I14" s="96"/>
      <c r="J14" s="95">
        <v>68556</v>
      </c>
      <c r="K14" s="95"/>
      <c r="L14" s="95">
        <f>SUM(B14:J14)</f>
        <v>189408</v>
      </c>
      <c r="M14" s="95"/>
      <c r="N14" s="95">
        <v>23260</v>
      </c>
      <c r="O14" s="96"/>
      <c r="P14" s="95">
        <f>SUM(L14:N14)</f>
        <v>212668</v>
      </c>
      <c r="Q14" s="94"/>
    </row>
    <row r="15" spans="1:17" ht="14.25">
      <c r="A15" s="99"/>
      <c r="B15" s="100"/>
      <c r="C15" s="101"/>
      <c r="D15" s="100"/>
      <c r="E15" s="101"/>
      <c r="F15" s="101"/>
      <c r="G15" s="101"/>
      <c r="H15" s="100"/>
      <c r="I15" s="101"/>
      <c r="J15" s="100"/>
      <c r="K15" s="100"/>
      <c r="L15" s="100"/>
      <c r="M15" s="100"/>
      <c r="N15" s="100"/>
      <c r="O15" s="101"/>
      <c r="P15" s="100"/>
      <c r="Q15" s="99"/>
    </row>
    <row r="16" spans="1:17" ht="14.25">
      <c r="A16" s="99" t="s">
        <v>105</v>
      </c>
      <c r="B16" s="100"/>
      <c r="C16" s="101"/>
      <c r="D16" s="100"/>
      <c r="E16" s="101"/>
      <c r="F16" s="101"/>
      <c r="G16" s="101"/>
      <c r="H16" s="100"/>
      <c r="I16" s="101"/>
      <c r="J16" s="100">
        <v>-10711</v>
      </c>
      <c r="K16" s="100"/>
      <c r="L16" s="100">
        <f>SUM(B16:J16)</f>
        <v>-10711</v>
      </c>
      <c r="M16" s="100"/>
      <c r="N16" s="100"/>
      <c r="O16" s="101"/>
      <c r="P16" s="100">
        <f>SUM(L16:N16)</f>
        <v>-10711</v>
      </c>
      <c r="Q16" s="99"/>
    </row>
    <row r="17" spans="1:17" ht="14.25">
      <c r="A17" s="99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0"/>
      <c r="M17" s="101"/>
      <c r="N17" s="101"/>
      <c r="O17" s="101"/>
      <c r="P17" s="100"/>
      <c r="Q17" s="99"/>
    </row>
    <row r="18" spans="1:17" ht="25.5">
      <c r="A18" s="102" t="s">
        <v>92</v>
      </c>
      <c r="B18" s="103"/>
      <c r="C18" s="103"/>
      <c r="D18" s="103"/>
      <c r="E18" s="103"/>
      <c r="F18" s="103">
        <v>2127</v>
      </c>
      <c r="G18" s="103"/>
      <c r="H18" s="103">
        <v>12382</v>
      </c>
      <c r="I18" s="103"/>
      <c r="J18" s="103">
        <f>PL!F38</f>
        <v>25920</v>
      </c>
      <c r="K18" s="103"/>
      <c r="L18" s="104">
        <f>SUM(B18:J18)</f>
        <v>40429</v>
      </c>
      <c r="M18" s="103"/>
      <c r="N18" s="103">
        <f>'Comprehensive income'!F26</f>
        <v>12418</v>
      </c>
      <c r="O18" s="103"/>
      <c r="P18" s="104">
        <f>SUM(L18:N18)</f>
        <v>52847</v>
      </c>
      <c r="Q18" s="99"/>
    </row>
    <row r="19" spans="1:17" ht="14.25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4"/>
      <c r="M19" s="103"/>
      <c r="N19" s="103"/>
      <c r="O19" s="103"/>
      <c r="P19" s="104"/>
      <c r="Q19" s="99"/>
    </row>
    <row r="20" spans="1:17" ht="14.25">
      <c r="A20" s="99" t="s">
        <v>106</v>
      </c>
      <c r="B20" s="103">
        <v>0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4">
        <f>SUM(B20:J20)</f>
        <v>0</v>
      </c>
      <c r="M20" s="103"/>
      <c r="N20" s="103">
        <v>27363</v>
      </c>
      <c r="O20" s="103"/>
      <c r="P20" s="104">
        <f>SUM(L20:N20)</f>
        <v>27363</v>
      </c>
      <c r="Q20" s="99"/>
    </row>
    <row r="21" spans="1:17" ht="14.25">
      <c r="A21" s="99"/>
      <c r="B21" s="105"/>
      <c r="C21" s="101"/>
      <c r="D21" s="105"/>
      <c r="E21" s="101"/>
      <c r="F21" s="105"/>
      <c r="G21" s="101"/>
      <c r="H21" s="105"/>
      <c r="I21" s="101"/>
      <c r="J21" s="105"/>
      <c r="K21" s="101"/>
      <c r="L21" s="105"/>
      <c r="M21" s="101"/>
      <c r="N21" s="105"/>
      <c r="O21" s="101"/>
      <c r="P21" s="105"/>
      <c r="Q21" s="99"/>
    </row>
    <row r="22" spans="1:17" ht="14.25">
      <c r="A22" s="99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99"/>
    </row>
    <row r="23" spans="1:18" ht="14.25">
      <c r="A23" s="99" t="s">
        <v>128</v>
      </c>
      <c r="B23" s="100">
        <f>SUM(B14:B21)</f>
        <v>96495</v>
      </c>
      <c r="C23" s="101"/>
      <c r="D23" s="100">
        <f>SUM(D14:D21)</f>
        <v>12504</v>
      </c>
      <c r="E23" s="101"/>
      <c r="F23" s="100">
        <f>SUM(F14:F21)</f>
        <v>9102</v>
      </c>
      <c r="G23" s="101"/>
      <c r="H23" s="100">
        <f>SUM(H14:H21)</f>
        <v>17260</v>
      </c>
      <c r="I23" s="101"/>
      <c r="J23" s="100">
        <f>SUM(J14:J21)</f>
        <v>83765</v>
      </c>
      <c r="K23" s="100"/>
      <c r="L23" s="100">
        <f>SUM(L14:L21)</f>
        <v>219126</v>
      </c>
      <c r="M23" s="100"/>
      <c r="N23" s="100">
        <f>SUM(N14:N21)</f>
        <v>63041</v>
      </c>
      <c r="O23" s="101"/>
      <c r="P23" s="100">
        <f>SUM(P14:P21)</f>
        <v>282167</v>
      </c>
      <c r="Q23" s="106"/>
      <c r="R23" s="97"/>
    </row>
    <row r="24" spans="1:18" ht="14.25">
      <c r="A24" s="107"/>
      <c r="B24" s="105"/>
      <c r="C24" s="101"/>
      <c r="D24" s="105"/>
      <c r="E24" s="101"/>
      <c r="F24" s="105"/>
      <c r="G24" s="101"/>
      <c r="H24" s="105"/>
      <c r="I24" s="101"/>
      <c r="J24" s="105"/>
      <c r="K24" s="101"/>
      <c r="L24" s="105"/>
      <c r="M24" s="101"/>
      <c r="N24" s="105"/>
      <c r="O24" s="101"/>
      <c r="P24" s="105"/>
      <c r="Q24" s="106"/>
      <c r="R24" s="97"/>
    </row>
    <row r="25" spans="1:18" ht="14.25">
      <c r="A25" s="99"/>
      <c r="B25" s="100"/>
      <c r="C25" s="101"/>
      <c r="D25" s="100"/>
      <c r="E25" s="101"/>
      <c r="F25" s="101"/>
      <c r="G25" s="101"/>
      <c r="H25" s="101"/>
      <c r="I25" s="101"/>
      <c r="J25" s="100"/>
      <c r="K25" s="100"/>
      <c r="L25" s="100"/>
      <c r="M25" s="100"/>
      <c r="N25" s="100"/>
      <c r="O25" s="101"/>
      <c r="P25" s="100"/>
      <c r="Q25" s="106"/>
      <c r="R25" s="97"/>
    </row>
    <row r="26" spans="1:18" ht="14.25">
      <c r="A26" s="99"/>
      <c r="B26" s="100"/>
      <c r="C26" s="101"/>
      <c r="D26" s="100"/>
      <c r="E26" s="101"/>
      <c r="F26" s="101"/>
      <c r="G26" s="101"/>
      <c r="H26" s="101"/>
      <c r="I26" s="101"/>
      <c r="J26" s="100"/>
      <c r="K26" s="100"/>
      <c r="L26" s="100"/>
      <c r="M26" s="100"/>
      <c r="N26" s="100"/>
      <c r="O26" s="101"/>
      <c r="P26" s="100"/>
      <c r="Q26" s="106"/>
      <c r="R26" s="97"/>
    </row>
    <row r="27" spans="1:17" ht="14.25" customHeight="1">
      <c r="A27" s="99"/>
      <c r="B27" s="100"/>
      <c r="C27" s="101"/>
      <c r="D27" s="100"/>
      <c r="E27" s="101"/>
      <c r="F27" s="101"/>
      <c r="G27" s="101"/>
      <c r="H27" s="101"/>
      <c r="I27" s="101"/>
      <c r="J27" s="100"/>
      <c r="K27" s="100"/>
      <c r="L27" s="100"/>
      <c r="M27" s="100"/>
      <c r="N27" s="100"/>
      <c r="O27" s="101"/>
      <c r="P27" s="100"/>
      <c r="Q27" s="99"/>
    </row>
    <row r="28" spans="1:17" ht="14.25" customHeight="1">
      <c r="A28" s="99" t="s">
        <v>97</v>
      </c>
      <c r="B28" s="100">
        <v>68925</v>
      </c>
      <c r="C28" s="101"/>
      <c r="D28" s="100">
        <v>8868</v>
      </c>
      <c r="E28" s="101"/>
      <c r="F28" s="101">
        <v>12318</v>
      </c>
      <c r="G28" s="101"/>
      <c r="H28" s="100">
        <v>4878</v>
      </c>
      <c r="I28" s="101"/>
      <c r="J28" s="100">
        <v>60964</v>
      </c>
      <c r="K28" s="100"/>
      <c r="L28" s="100">
        <f>SUM(B28:J28)</f>
        <v>155953</v>
      </c>
      <c r="M28" s="100"/>
      <c r="N28" s="100">
        <v>17999</v>
      </c>
      <c r="O28" s="101"/>
      <c r="P28" s="100">
        <f>SUM(L28:N28)</f>
        <v>173952</v>
      </c>
      <c r="Q28" s="99"/>
    </row>
    <row r="29" spans="1:17" ht="14.25" customHeight="1">
      <c r="A29" s="99"/>
      <c r="B29" s="100"/>
      <c r="C29" s="101"/>
      <c r="D29" s="100"/>
      <c r="E29" s="101"/>
      <c r="F29" s="101"/>
      <c r="G29" s="101"/>
      <c r="H29" s="100"/>
      <c r="I29" s="101"/>
      <c r="J29" s="100"/>
      <c r="K29" s="100"/>
      <c r="L29" s="100"/>
      <c r="M29" s="100"/>
      <c r="N29" s="100"/>
      <c r="O29" s="101"/>
      <c r="P29" s="100"/>
      <c r="Q29" s="99"/>
    </row>
    <row r="30" spans="1:17" ht="14.25" customHeight="1">
      <c r="A30" s="99" t="s">
        <v>105</v>
      </c>
      <c r="B30" s="100"/>
      <c r="C30" s="101"/>
      <c r="D30" s="100"/>
      <c r="E30" s="101"/>
      <c r="F30" s="101"/>
      <c r="G30" s="101"/>
      <c r="H30" s="100"/>
      <c r="I30" s="101"/>
      <c r="J30" s="100">
        <v>-6229</v>
      </c>
      <c r="K30" s="100"/>
      <c r="L30" s="100">
        <f>SUM(B30:J30)</f>
        <v>-6229</v>
      </c>
      <c r="M30" s="100"/>
      <c r="N30" s="100"/>
      <c r="O30" s="101"/>
      <c r="P30" s="100">
        <f>SUM(L30:N30)</f>
        <v>-6229</v>
      </c>
      <c r="Q30" s="99"/>
    </row>
    <row r="31" spans="1:17" ht="14.25" customHeight="1">
      <c r="A31" s="99"/>
      <c r="B31" s="100"/>
      <c r="C31" s="101"/>
      <c r="D31" s="100"/>
      <c r="E31" s="101"/>
      <c r="F31" s="101"/>
      <c r="G31" s="101"/>
      <c r="H31" s="100"/>
      <c r="I31" s="101"/>
      <c r="J31" s="100"/>
      <c r="K31" s="100"/>
      <c r="L31" s="100"/>
      <c r="M31" s="100"/>
      <c r="N31" s="100"/>
      <c r="O31" s="101"/>
      <c r="P31" s="100"/>
      <c r="Q31" s="99"/>
    </row>
    <row r="32" spans="1:17" ht="14.25" customHeight="1">
      <c r="A32" s="99" t="s">
        <v>92</v>
      </c>
      <c r="B32" s="101"/>
      <c r="C32" s="101"/>
      <c r="D32" s="101"/>
      <c r="E32" s="101"/>
      <c r="F32" s="101">
        <f>'Comprehensive income'!H25-PL!H38</f>
        <v>-5343.032395015924</v>
      </c>
      <c r="G32" s="101"/>
      <c r="H32" s="101"/>
      <c r="I32" s="101"/>
      <c r="J32" s="101">
        <f>PL!H38</f>
        <v>13820.552628036276</v>
      </c>
      <c r="K32" s="101"/>
      <c r="L32" s="100">
        <f>SUM(B32:J32)</f>
        <v>8477.520233020352</v>
      </c>
      <c r="M32" s="101"/>
      <c r="N32" s="101">
        <f>'Comprehensive income'!H26</f>
        <v>5261.161689975801</v>
      </c>
      <c r="O32" s="101"/>
      <c r="P32" s="100">
        <f>SUM(L32:N32)</f>
        <v>13738.681922996153</v>
      </c>
      <c r="Q32" s="99"/>
    </row>
    <row r="33" spans="1:17" ht="14.25" customHeight="1">
      <c r="A33" s="99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0"/>
      <c r="M33" s="101"/>
      <c r="N33" s="101"/>
      <c r="O33" s="101"/>
      <c r="P33" s="100"/>
      <c r="Q33" s="99"/>
    </row>
    <row r="34" spans="1:17" ht="14.25">
      <c r="A34" s="99" t="s">
        <v>106</v>
      </c>
      <c r="B34" s="103">
        <f>27570</f>
        <v>27570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4">
        <f>SUM(B34:J34)</f>
        <v>27570</v>
      </c>
      <c r="M34" s="103"/>
      <c r="N34" s="103"/>
      <c r="O34" s="103"/>
      <c r="P34" s="104">
        <f>SUM(L34:N34)</f>
        <v>27570</v>
      </c>
      <c r="Q34" s="99"/>
    </row>
    <row r="35" spans="1:17" ht="14.25">
      <c r="A35" s="99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4"/>
      <c r="M35" s="103"/>
      <c r="N35" s="103"/>
      <c r="O35" s="103"/>
      <c r="P35" s="104"/>
      <c r="Q35" s="99"/>
    </row>
    <row r="36" spans="1:17" ht="14.25">
      <c r="A36" s="99" t="s">
        <v>107</v>
      </c>
      <c r="B36" s="103"/>
      <c r="C36" s="103"/>
      <c r="D36" s="103">
        <v>4136</v>
      </c>
      <c r="E36" s="103"/>
      <c r="F36" s="103"/>
      <c r="G36" s="103"/>
      <c r="H36" s="103"/>
      <c r="I36" s="103"/>
      <c r="J36" s="103"/>
      <c r="K36" s="103"/>
      <c r="L36" s="104">
        <f>SUM(B36:J36)</f>
        <v>4136</v>
      </c>
      <c r="M36" s="103"/>
      <c r="N36" s="103"/>
      <c r="O36" s="103"/>
      <c r="P36" s="104">
        <f>SUM(L36:N36)</f>
        <v>4136</v>
      </c>
      <c r="Q36" s="99"/>
    </row>
    <row r="37" spans="1:17" ht="14.25">
      <c r="A37" s="99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4"/>
      <c r="M37" s="103"/>
      <c r="N37" s="103"/>
      <c r="O37" s="103"/>
      <c r="P37" s="104"/>
      <c r="Q37" s="99"/>
    </row>
    <row r="38" spans="1:17" ht="14.25">
      <c r="A38" s="99" t="s">
        <v>108</v>
      </c>
      <c r="B38" s="103"/>
      <c r="C38" s="103"/>
      <c r="D38" s="103">
        <v>-500</v>
      </c>
      <c r="E38" s="103"/>
      <c r="F38" s="103"/>
      <c r="G38" s="103"/>
      <c r="H38" s="103"/>
      <c r="I38" s="103"/>
      <c r="J38" s="103"/>
      <c r="K38" s="103"/>
      <c r="L38" s="104">
        <f>SUM(B38:J38)</f>
        <v>-500</v>
      </c>
      <c r="M38" s="103"/>
      <c r="N38" s="103"/>
      <c r="O38" s="103"/>
      <c r="P38" s="104">
        <f>SUM(L38:N38)</f>
        <v>-500</v>
      </c>
      <c r="Q38" s="99"/>
    </row>
    <row r="39" spans="1:17" ht="14.25" customHeight="1">
      <c r="A39" s="99"/>
      <c r="B39" s="105"/>
      <c r="C39" s="101"/>
      <c r="D39" s="105"/>
      <c r="E39" s="101"/>
      <c r="F39" s="105"/>
      <c r="G39" s="101"/>
      <c r="H39" s="105"/>
      <c r="I39" s="101"/>
      <c r="J39" s="105"/>
      <c r="K39" s="101"/>
      <c r="L39" s="105"/>
      <c r="M39" s="101"/>
      <c r="N39" s="105"/>
      <c r="O39" s="101"/>
      <c r="P39" s="105"/>
      <c r="Q39" s="99"/>
    </row>
    <row r="40" spans="1:17" ht="14.25" customHeight="1">
      <c r="A40" s="99" t="s">
        <v>129</v>
      </c>
      <c r="B40" s="100">
        <f>SUM(B28:B39)</f>
        <v>96495</v>
      </c>
      <c r="C40" s="101"/>
      <c r="D40" s="100">
        <f>SUM(D28:D39)</f>
        <v>12504</v>
      </c>
      <c r="E40" s="101"/>
      <c r="F40" s="100">
        <f>SUM(F28:F39)</f>
        <v>6974.967604984076</v>
      </c>
      <c r="G40" s="101"/>
      <c r="H40" s="100">
        <f>SUM(H28:H39)</f>
        <v>4878</v>
      </c>
      <c r="I40" s="101"/>
      <c r="J40" s="100">
        <f>SUM(J28:J39)</f>
        <v>68555.55262803627</v>
      </c>
      <c r="K40" s="100"/>
      <c r="L40" s="100">
        <f>SUM(L28:L39)</f>
        <v>189407.52023302036</v>
      </c>
      <c r="M40" s="100"/>
      <c r="N40" s="100">
        <f>SUM(N28:N39)</f>
        <v>23260.1616899758</v>
      </c>
      <c r="O40" s="101"/>
      <c r="P40" s="100">
        <f>SUM(P28:P39)</f>
        <v>212667.68192299615</v>
      </c>
      <c r="Q40" s="108"/>
    </row>
    <row r="41" spans="1:17" ht="14.25">
      <c r="A41" s="107"/>
      <c r="B41" s="105"/>
      <c r="C41" s="101"/>
      <c r="D41" s="105"/>
      <c r="E41" s="101"/>
      <c r="F41" s="105"/>
      <c r="G41" s="101"/>
      <c r="H41" s="105"/>
      <c r="I41" s="101"/>
      <c r="J41" s="105"/>
      <c r="K41" s="101"/>
      <c r="L41" s="105"/>
      <c r="M41" s="101"/>
      <c r="N41" s="105"/>
      <c r="O41" s="101"/>
      <c r="P41" s="105"/>
      <c r="Q41" s="99"/>
    </row>
    <row r="42" spans="1:17" ht="14.25">
      <c r="A42" s="99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99"/>
    </row>
    <row r="43" spans="1:17" ht="14.25">
      <c r="A43" s="99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99"/>
    </row>
    <row r="44" spans="2:16" ht="10.5" customHeight="1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ht="14.25" customHeight="1">
      <c r="A45" s="99" t="s">
        <v>110</v>
      </c>
    </row>
    <row r="46" ht="14.25">
      <c r="A46" s="99"/>
    </row>
  </sheetData>
  <mergeCells count="3">
    <mergeCell ref="Q5:S5"/>
    <mergeCell ref="B6:L6"/>
    <mergeCell ref="D7:F7"/>
  </mergeCells>
  <printOptions/>
  <pageMargins left="1.25" right="0" top="0.61" bottom="0" header="0.5" footer="0"/>
  <pageSetup fitToHeight="1" fitToWidth="1" horizontalDpi="600" verticalDpi="600" orientation="landscape" paperSize="9" scale="80" r:id="rId2"/>
  <headerFooter alignWithMargins="0">
    <oddHeader>&amp;C&amp;"Arial,Bold"&amp;14TIEN WAH PRESS HOLDINGS BERHAD&amp;"Arial,Regular"&amp;10
&amp;"Arial,Bold"&amp;11(CO.NO. 340434-K)&amp;"Arial,Regular"&amp;10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lilianleong</cp:lastModifiedBy>
  <cp:lastPrinted>2012-02-14T09:10:27Z</cp:lastPrinted>
  <dcterms:created xsi:type="dcterms:W3CDTF">2000-03-10T09:38:17Z</dcterms:created>
  <dcterms:modified xsi:type="dcterms:W3CDTF">2012-02-14T09:50:34Z</dcterms:modified>
  <cp:category/>
  <cp:version/>
  <cp:contentType/>
  <cp:contentStatus/>
</cp:coreProperties>
</file>